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MIN_ED_EXECUT_CES_2014" sheetId="1" r:id="rId1"/>
    <sheet name="ANEXA_CES_31-12-2014" sheetId="2" r:id="rId2"/>
  </sheets>
  <definedNames/>
  <calcPr fullCalcOnLoad="1"/>
</workbook>
</file>

<file path=xl/sharedStrings.xml><?xml version="1.0" encoding="utf-8"?>
<sst xmlns="http://schemas.openxmlformats.org/spreadsheetml/2006/main" count="240" uniqueCount="177">
  <si>
    <t xml:space="preserve">Tabel.   Informație privind  alocarea  mijloacelor financiare din fondul pentru educatie incluziva  pentru a.2014                                 </t>
  </si>
  <si>
    <t>Raionul   Hincesti</t>
  </si>
  <si>
    <r>
      <t>Suma totală a Fondului mpentru educatie incluziva aprobata de raion_</t>
    </r>
    <r>
      <rPr>
        <b/>
        <i/>
        <u val="single"/>
        <sz val="14"/>
        <rFont val="Colibri"/>
        <family val="0"/>
      </rPr>
      <t>1932_</t>
    </r>
    <r>
      <rPr>
        <b/>
        <sz val="14"/>
        <rFont val="Colibri"/>
        <family val="0"/>
      </rPr>
      <t>mii lei</t>
    </r>
  </si>
  <si>
    <t>(DCR din 19.12.2013, DCR nr. 05/06 din 05.11.2014)</t>
  </si>
  <si>
    <t>nr.d/o</t>
  </si>
  <si>
    <t>institutia</t>
  </si>
  <si>
    <t>localitatea</t>
  </si>
  <si>
    <t>Total num. de elevi efectiv la 31.12.2014</t>
  </si>
  <si>
    <t>Total num. efectiv de elevi cu CES la 31.12.2014</t>
  </si>
  <si>
    <t>Num. centrelor de resurse la 31.12.2014</t>
  </si>
  <si>
    <t xml:space="preserve">Cadre didactice de sprijin, unitati la 31.12.2014 </t>
  </si>
  <si>
    <t>Total repartizat din fondul pentru educatie incluziva</t>
  </si>
  <si>
    <t>inclusiv (descifrarea  alocațiilor după destinație)</t>
  </si>
  <si>
    <t>Mijloace nerepartizate</t>
  </si>
  <si>
    <t>cheltuieli de salarizare a cadrelor didactice de sprijin (art. art. 111, 112, 116)</t>
  </si>
  <si>
    <t>crearea si intretinerea centrelor de resurse (crearea si dotarea CR - DCR nr. 05/06 din 05.11.2014)</t>
  </si>
  <si>
    <t xml:space="preserve">LT "M. Sadoveanu" </t>
  </si>
  <si>
    <t>Hâncești</t>
  </si>
  <si>
    <t>x</t>
  </si>
  <si>
    <t xml:space="preserve">LT "M. Eminescu" </t>
  </si>
  <si>
    <t xml:space="preserve">LT "M. Lomonosov" </t>
  </si>
  <si>
    <t>LT Bobeica</t>
  </si>
  <si>
    <t>Bobeica</t>
  </si>
  <si>
    <t xml:space="preserve">LT "A. Donici" </t>
  </si>
  <si>
    <t>Ciuciuleni</t>
  </si>
  <si>
    <t xml:space="preserve">LT "Şt. Holban" </t>
  </si>
  <si>
    <t>Cărpineni</t>
  </si>
  <si>
    <t xml:space="preserve">LT "S. Andreev" </t>
  </si>
  <si>
    <t>Cioara</t>
  </si>
  <si>
    <t xml:space="preserve">LT "Dim. Cantemir" </t>
  </si>
  <si>
    <t>Crasnoarmeiscoe</t>
  </si>
  <si>
    <t>LT  Lăpuşna</t>
  </si>
  <si>
    <t>Lăpușna</t>
  </si>
  <si>
    <t xml:space="preserve">LT"Cezar Radu" </t>
  </si>
  <si>
    <t>Leușeni</t>
  </si>
  <si>
    <t>LT  Mingir</t>
  </si>
  <si>
    <t>Mingir</t>
  </si>
  <si>
    <t xml:space="preserve">LT "Universum" </t>
  </si>
  <si>
    <t>Sărata Galbenă</t>
  </si>
  <si>
    <t>Total licee</t>
  </si>
  <si>
    <t xml:space="preserve">Gim. "M. Viteazul" </t>
  </si>
  <si>
    <t>Gim. Bălceana</t>
  </si>
  <si>
    <t>Bălceana</t>
  </si>
  <si>
    <t>Gim. Bozieni</t>
  </si>
  <si>
    <t>Bozieni</t>
  </si>
  <si>
    <t>Gim.Boghiceni</t>
  </si>
  <si>
    <t>Boghiceni</t>
  </si>
  <si>
    <t>Gim. Bujor</t>
  </si>
  <si>
    <t>Bujor</t>
  </si>
  <si>
    <t xml:space="preserve">Gim. " A. Bunduchi" </t>
  </si>
  <si>
    <t>Buțeni</t>
  </si>
  <si>
    <t>Gim. Călmăţui</t>
  </si>
  <si>
    <t>Călmățui</t>
  </si>
  <si>
    <t>Gim. Caracui</t>
  </si>
  <si>
    <t>Caracui</t>
  </si>
  <si>
    <t>Gim. nr. 2 Cărpineni</t>
  </si>
  <si>
    <t>Gim. Căţeleni</t>
  </si>
  <si>
    <t>Cățeleni</t>
  </si>
  <si>
    <t>Gim. Cotul Morii</t>
  </si>
  <si>
    <t>Cotul Morii</t>
  </si>
  <si>
    <t>Gim. Dancu</t>
  </si>
  <si>
    <t>Dancu</t>
  </si>
  <si>
    <t>Gim. Drăguşenii Noi</t>
  </si>
  <si>
    <t>Dragușenii Noi</t>
  </si>
  <si>
    <t>Gim. Fundul-Galbenei</t>
  </si>
  <si>
    <t>Fundul Galbenei</t>
  </si>
  <si>
    <t xml:space="preserve">Gim. "K. Evteeva" </t>
  </si>
  <si>
    <t>Ivanovca</t>
  </si>
  <si>
    <t>Gim. Logăneşti</t>
  </si>
  <si>
    <t>Logănești</t>
  </si>
  <si>
    <t>Gim. Mireşti</t>
  </si>
  <si>
    <t>Mirești</t>
  </si>
  <si>
    <t>Gim. Mereşeni</t>
  </si>
  <si>
    <t>Mereșeni</t>
  </si>
  <si>
    <t>Gim. Nemţeni</t>
  </si>
  <si>
    <t>Nemțeni</t>
  </si>
  <si>
    <t>Gim. Negrea</t>
  </si>
  <si>
    <t>Negrea</t>
  </si>
  <si>
    <t>Gim. Obileni</t>
  </si>
  <si>
    <t>Obileni</t>
  </si>
  <si>
    <t>Gim. Oneşti</t>
  </si>
  <si>
    <t>Onești</t>
  </si>
  <si>
    <t>Gim. Paşcani</t>
  </si>
  <si>
    <t>Pășcani</t>
  </si>
  <si>
    <t>Gim. Pereni</t>
  </si>
  <si>
    <t>Pereni</t>
  </si>
  <si>
    <t>Gim. Pervomaiscoe</t>
  </si>
  <si>
    <t>Pervomaiscoe</t>
  </si>
  <si>
    <t>Gim. Pogăneşti</t>
  </si>
  <si>
    <t>Pogănești</t>
  </si>
  <si>
    <t>Gim. Sofia</t>
  </si>
  <si>
    <t>Sofia</t>
  </si>
  <si>
    <t>Gim. Stolniceni</t>
  </si>
  <si>
    <t>Stolniceni</t>
  </si>
  <si>
    <t>Gim. Secăreni</t>
  </si>
  <si>
    <t>Secăreni</t>
  </si>
  <si>
    <t>Gim.  Tălăieşti</t>
  </si>
  <si>
    <t>Tălăiești</t>
  </si>
  <si>
    <t xml:space="preserve">Gim.  (Topor) nr. 3 </t>
  </si>
  <si>
    <t>Gim.  Voinescu</t>
  </si>
  <si>
    <t>Voinescu</t>
  </si>
  <si>
    <t>Total gimnazii</t>
  </si>
  <si>
    <t>ŞP Mingir</t>
  </si>
  <si>
    <t>ŞP Grădiniţă Fîrlădeni</t>
  </si>
  <si>
    <t>Fîrlădeni</t>
  </si>
  <si>
    <t>ŞP Grădiniţă Horjeşti</t>
  </si>
  <si>
    <t>Horjești</t>
  </si>
  <si>
    <t>ŞP Gr.  Sărata-Mereşeni</t>
  </si>
  <si>
    <t>Sărata Mereșeni</t>
  </si>
  <si>
    <t>ŞP Grădiniţă Şipoteni</t>
  </si>
  <si>
    <t>Șipoteni</t>
  </si>
  <si>
    <t>Total sc.primare</t>
  </si>
  <si>
    <t>Direcția Învățământ Hâncești</t>
  </si>
  <si>
    <t>Total   raion</t>
  </si>
  <si>
    <t>Formular de colectare a datelor 01 decembrie 2014</t>
  </si>
  <si>
    <t>HÂNCEŞTI</t>
  </si>
  <si>
    <t>Nr.</t>
  </si>
  <si>
    <t>Instituţia</t>
  </si>
  <si>
    <t>Nr. total de elevi în instituţie</t>
  </si>
  <si>
    <t>Nr. de elevi cu CES per instituţie</t>
  </si>
  <si>
    <t>Nr. cadre didactice de sprijin per instituţie</t>
  </si>
  <si>
    <t>Nr. Centre de Resurse pentru Educaţie incluzivă</t>
  </si>
  <si>
    <t>Repartizarea mijloacelor finaciare din fondul pentru educaţia incluzivă, conform deciziei CR din 19.12.2013</t>
  </si>
  <si>
    <t>Repartizarea mijloacelor finaciare din fondul pentru educaţia incluzivă, conform deciziei CR nr. 05/06 din 05.11.2014</t>
  </si>
  <si>
    <t xml:space="preserve">Repartizarea mijloacelor finaciare din fondul pentru educaţia incluzivă, conform deciziilor CR </t>
  </si>
  <si>
    <t>LT "M. Sadoveanu"</t>
  </si>
  <si>
    <t>LT "M. Eminescu"</t>
  </si>
  <si>
    <t>LT "A. Donici" Ciuciuleni</t>
  </si>
  <si>
    <t>LT "Şt. Holban" Cărpineni</t>
  </si>
  <si>
    <t>LT "S. Andreev" Cioara</t>
  </si>
  <si>
    <t>LT "Dm. Cantemir"</t>
  </si>
  <si>
    <t>LT Lăpuşna</t>
  </si>
  <si>
    <t>LT "C. Radu" Leuşeni</t>
  </si>
  <si>
    <t>LT Mingir</t>
  </si>
  <si>
    <t>LT "Universum"</t>
  </si>
  <si>
    <t>GM Boghiceni</t>
  </si>
  <si>
    <t>GM Călmăţui</t>
  </si>
  <si>
    <t>GM Căţeleni</t>
  </si>
  <si>
    <t>GM Dancu</t>
  </si>
  <si>
    <t>GM Drăguşenii Noi</t>
  </si>
  <si>
    <t>GM Fundul Galbenei</t>
  </si>
  <si>
    <t>GM "M. Viteazul"</t>
  </si>
  <si>
    <t>GM Logăneşti</t>
  </si>
  <si>
    <t>GM Mireşti</t>
  </si>
  <si>
    <t>GM Mereşeni</t>
  </si>
  <si>
    <t>GM Nemţeni</t>
  </si>
  <si>
    <t>GM Negrea</t>
  </si>
  <si>
    <t>GM Oneşti</t>
  </si>
  <si>
    <t>GM Paşcani</t>
  </si>
  <si>
    <t>GM Pogăneşti</t>
  </si>
  <si>
    <t>GM Stolniceni</t>
  </si>
  <si>
    <t>GM Secăreni</t>
  </si>
  <si>
    <t>GM Voinescu</t>
  </si>
  <si>
    <t>Total şcoli primare</t>
  </si>
  <si>
    <t>Total instituţii cu CES</t>
  </si>
  <si>
    <t>LT "M. Lomonosov"</t>
  </si>
  <si>
    <t>GM Bălceana</t>
  </si>
  <si>
    <t>GM Bozieni</t>
  </si>
  <si>
    <t>GM Bujor</t>
  </si>
  <si>
    <t>GM Buţeni</t>
  </si>
  <si>
    <t>GM Caracui</t>
  </si>
  <si>
    <t>GM "D. Creţu"</t>
  </si>
  <si>
    <t>GM Cotul Morii</t>
  </si>
  <si>
    <t>GM Ivanovca</t>
  </si>
  <si>
    <t>GM Obileni</t>
  </si>
  <si>
    <t>GM Pereni</t>
  </si>
  <si>
    <t>GM Pervomaiscoe</t>
  </si>
  <si>
    <t>GM Sofia</t>
  </si>
  <si>
    <t>GM Tălăieşti</t>
  </si>
  <si>
    <t>GM nr. 3 Cărpineni</t>
  </si>
  <si>
    <t>ŞPG Fîrlădeni</t>
  </si>
  <si>
    <t>ŞPG Horjeşti</t>
  </si>
  <si>
    <t>ŞPG Sărata Mereşeni</t>
  </si>
  <si>
    <t>ŞPG Şipoteni</t>
  </si>
  <si>
    <t>Total ŞPG</t>
  </si>
  <si>
    <t>Total instituţii fără CES</t>
  </si>
  <si>
    <t>TOTAL instituţii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</si>
</sst>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libri"/>
      <family val="0"/>
    </font>
    <font>
      <b/>
      <sz val="14"/>
      <name val="Colibri"/>
      <family val="0"/>
    </font>
    <font>
      <sz val="14"/>
      <name val="Colibri"/>
      <family val="0"/>
    </font>
    <font>
      <b/>
      <i/>
      <u val="single"/>
      <sz val="14"/>
      <name val="Colibri"/>
      <family val="0"/>
    </font>
    <font>
      <b/>
      <i/>
      <u val="single"/>
      <sz val="12"/>
      <name val="Colibri"/>
      <family val="0"/>
    </font>
    <font>
      <b/>
      <i/>
      <u val="single"/>
      <sz val="12"/>
      <color indexed="8"/>
      <name val="Colibri"/>
      <family val="0"/>
    </font>
    <font>
      <b/>
      <sz val="11"/>
      <name val="Colibri"/>
      <family val="0"/>
    </font>
    <font>
      <sz val="10"/>
      <name val="Arial"/>
      <family val="2"/>
    </font>
    <font>
      <sz val="11"/>
      <name val="Colibri"/>
      <family val="0"/>
    </font>
    <font>
      <b/>
      <sz val="10"/>
      <name val="Colibri"/>
      <family val="0"/>
    </font>
    <font>
      <b/>
      <i/>
      <sz val="10"/>
      <name val="Colibri"/>
      <family val="0"/>
    </font>
    <font>
      <b/>
      <i/>
      <sz val="10"/>
      <color indexed="8"/>
      <name val="Colibri"/>
      <family val="0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 Cyr"/>
      <family val="0"/>
    </font>
    <font>
      <b/>
      <i/>
      <sz val="10"/>
      <color indexed="56"/>
      <name val="Calibri"/>
      <family val="2"/>
    </font>
    <font>
      <b/>
      <i/>
      <sz val="12"/>
      <color indexed="36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36"/>
      <name val="Calibri"/>
      <family val="2"/>
    </font>
    <font>
      <b/>
      <i/>
      <sz val="12"/>
      <color indexed="56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0"/>
      <name val="Arial Cyr"/>
      <family val="0"/>
    </font>
    <font>
      <b/>
      <i/>
      <sz val="11"/>
      <color indexed="56"/>
      <name val="Arial Cyr"/>
      <family val="0"/>
    </font>
    <font>
      <b/>
      <sz val="12"/>
      <color indexed="3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i/>
      <sz val="12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olibri"/>
      <family val="0"/>
    </font>
    <font>
      <b/>
      <i/>
      <sz val="10"/>
      <color theme="1"/>
      <name val="Colibri"/>
      <family val="0"/>
    </font>
    <font>
      <sz val="12"/>
      <color rgb="FF000000"/>
      <name val="Calibri"/>
      <family val="2"/>
    </font>
    <font>
      <b/>
      <i/>
      <sz val="10"/>
      <color rgb="FF002060"/>
      <name val="Calibri"/>
      <family val="2"/>
    </font>
    <font>
      <b/>
      <i/>
      <sz val="12"/>
      <color rgb="FF7030A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7030A0"/>
      <name val="Calibri"/>
      <family val="2"/>
    </font>
    <font>
      <b/>
      <i/>
      <sz val="12"/>
      <color rgb="FF002060"/>
      <name val="Calibri"/>
      <family val="2"/>
    </font>
    <font>
      <b/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i/>
      <sz val="11"/>
      <color rgb="FF002060"/>
      <name val="Arial Cyr"/>
      <family val="0"/>
    </font>
    <font>
      <b/>
      <sz val="12"/>
      <color rgb="FF7030A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8" fillId="0" borderId="0" xfId="57" applyFont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20" fillId="0" borderId="0" xfId="57" applyFont="1" applyBorder="1" applyAlignment="1">
      <alignment/>
      <protection/>
    </xf>
    <xf numFmtId="0" fontId="18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4" fontId="67" fillId="33" borderId="10" xfId="57" applyNumberFormat="1" applyFont="1" applyFill="1" applyBorder="1" applyAlignment="1">
      <alignment vertical="top"/>
      <protection/>
    </xf>
    <xf numFmtId="0" fontId="26" fillId="0" borderId="0" xfId="57" applyFont="1" applyAlignment="1">
      <alignment horizontal="left"/>
      <protection/>
    </xf>
    <xf numFmtId="0" fontId="26" fillId="0" borderId="0" xfId="57" applyFont="1" applyAlignment="1">
      <alignment horizontal="left" vertical="top"/>
      <protection/>
    </xf>
    <xf numFmtId="0" fontId="28" fillId="0" borderId="11" xfId="57" applyFont="1" applyBorder="1" applyAlignment="1">
      <alignment horizontal="center" vertical="top"/>
      <protection/>
    </xf>
    <xf numFmtId="0" fontId="28" fillId="0" borderId="12" xfId="57" applyFont="1" applyBorder="1" applyAlignment="1">
      <alignment horizontal="center" vertical="top" wrapText="1"/>
      <protection/>
    </xf>
    <xf numFmtId="0" fontId="68" fillId="33" borderId="12" xfId="57" applyFont="1" applyFill="1" applyBorder="1" applyAlignment="1">
      <alignment horizontal="center" vertical="top" wrapText="1"/>
      <protection/>
    </xf>
    <xf numFmtId="0" fontId="28" fillId="0" borderId="12" xfId="57" applyFont="1" applyBorder="1" applyAlignment="1">
      <alignment horizontal="center" vertical="top"/>
      <protection/>
    </xf>
    <xf numFmtId="0" fontId="28" fillId="0" borderId="13" xfId="57" applyFont="1" applyBorder="1" applyAlignment="1">
      <alignment horizontal="center" vertical="top" wrapText="1"/>
      <protection/>
    </xf>
    <xf numFmtId="3" fontId="30" fillId="0" borderId="14" xfId="36" applyNumberFormat="1" applyFont="1" applyFill="1" applyBorder="1" applyAlignment="1">
      <alignment horizontal="right"/>
      <protection/>
    </xf>
    <xf numFmtId="0" fontId="69" fillId="0" borderId="15" xfId="59" applyFont="1" applyBorder="1" applyAlignment="1">
      <alignment wrapText="1"/>
      <protection/>
    </xf>
    <xf numFmtId="3" fontId="32" fillId="0" borderId="15" xfId="36" applyNumberFormat="1" applyFont="1" applyFill="1" applyBorder="1" applyAlignment="1">
      <alignment horizontal="left"/>
      <protection/>
    </xf>
    <xf numFmtId="0" fontId="33" fillId="0" borderId="15" xfId="57" applyFont="1" applyBorder="1" applyAlignment="1">
      <alignment horizontal="right"/>
      <protection/>
    </xf>
    <xf numFmtId="0" fontId="0" fillId="34" borderId="15" xfId="57" applyFill="1" applyBorder="1" applyAlignment="1">
      <alignment horizontal="right"/>
      <protection/>
    </xf>
    <xf numFmtId="0" fontId="0" fillId="0" borderId="16" xfId="57" applyBorder="1">
      <alignment/>
      <protection/>
    </xf>
    <xf numFmtId="0" fontId="0" fillId="0" borderId="0" xfId="57">
      <alignment/>
      <protection/>
    </xf>
    <xf numFmtId="3" fontId="30" fillId="0" borderId="17" xfId="36" applyNumberFormat="1" applyFont="1" applyFill="1" applyBorder="1" applyAlignment="1">
      <alignment horizontal="right"/>
      <protection/>
    </xf>
    <xf numFmtId="0" fontId="69" fillId="0" borderId="18" xfId="59" applyFont="1" applyBorder="1" applyAlignment="1">
      <alignment wrapText="1"/>
      <protection/>
    </xf>
    <xf numFmtId="3" fontId="32" fillId="0" borderId="18" xfId="36" applyNumberFormat="1" applyFont="1" applyFill="1" applyBorder="1" applyAlignment="1">
      <alignment horizontal="left"/>
      <protection/>
    </xf>
    <xf numFmtId="0" fontId="33" fillId="0" borderId="18" xfId="57" applyFont="1" applyBorder="1" applyAlignment="1">
      <alignment horizontal="right"/>
      <protection/>
    </xf>
    <xf numFmtId="0" fontId="0" fillId="34" borderId="18" xfId="57" applyFill="1" applyBorder="1" applyAlignment="1">
      <alignment horizontal="right"/>
      <protection/>
    </xf>
    <xf numFmtId="0" fontId="0" fillId="0" borderId="19" xfId="57" applyBorder="1">
      <alignment/>
      <protection/>
    </xf>
    <xf numFmtId="3" fontId="70" fillId="0" borderId="17" xfId="36" applyNumberFormat="1" applyFont="1" applyFill="1" applyBorder="1" applyAlignment="1">
      <alignment horizontal="right"/>
      <protection/>
    </xf>
    <xf numFmtId="0" fontId="71" fillId="0" borderId="18" xfId="59" applyFont="1" applyBorder="1" applyAlignment="1">
      <alignment wrapText="1"/>
      <protection/>
    </xf>
    <xf numFmtId="3" fontId="71" fillId="0" borderId="18" xfId="36" applyNumberFormat="1" applyFont="1" applyFill="1" applyBorder="1" applyAlignment="1">
      <alignment horizontal="left"/>
      <protection/>
    </xf>
    <xf numFmtId="0" fontId="0" fillId="0" borderId="20" xfId="57" applyBorder="1" applyAlignment="1">
      <alignment horizontal="right"/>
      <protection/>
    </xf>
    <xf numFmtId="3" fontId="32" fillId="35" borderId="18" xfId="36" applyNumberFormat="1" applyFont="1" applyFill="1" applyBorder="1" applyAlignment="1">
      <alignment horizontal="left"/>
      <protection/>
    </xf>
    <xf numFmtId="3" fontId="30" fillId="0" borderId="21" xfId="36" applyNumberFormat="1" applyFont="1" applyFill="1" applyBorder="1" applyAlignment="1">
      <alignment horizontal="right"/>
      <protection/>
    </xf>
    <xf numFmtId="0" fontId="69" fillId="0" borderId="22" xfId="59" applyFont="1" applyBorder="1" applyAlignment="1">
      <alignment wrapText="1"/>
      <protection/>
    </xf>
    <xf numFmtId="3" fontId="32" fillId="35" borderId="22" xfId="36" applyNumberFormat="1" applyFont="1" applyFill="1" applyBorder="1" applyAlignment="1">
      <alignment horizontal="left"/>
      <protection/>
    </xf>
    <xf numFmtId="0" fontId="33" fillId="0" borderId="22" xfId="57" applyFont="1" applyBorder="1" applyAlignment="1">
      <alignment horizontal="right"/>
      <protection/>
    </xf>
    <xf numFmtId="0" fontId="0" fillId="34" borderId="22" xfId="57" applyFill="1" applyBorder="1" applyAlignment="1">
      <alignment horizontal="right"/>
      <protection/>
    </xf>
    <xf numFmtId="0" fontId="0" fillId="0" borderId="23" xfId="57" applyBorder="1">
      <alignment/>
      <protection/>
    </xf>
    <xf numFmtId="3" fontId="36" fillId="10" borderId="24" xfId="36" applyNumberFormat="1" applyFont="1" applyFill="1" applyBorder="1" applyAlignment="1">
      <alignment horizontal="center"/>
      <protection/>
    </xf>
    <xf numFmtId="3" fontId="36" fillId="10" borderId="11" xfId="36" applyNumberFormat="1" applyFont="1" applyFill="1" applyBorder="1" applyAlignment="1">
      <alignment horizontal="center"/>
      <protection/>
    </xf>
    <xf numFmtId="3" fontId="32" fillId="10" borderId="12" xfId="36" applyNumberFormat="1" applyFont="1" applyFill="1" applyBorder="1" applyAlignment="1">
      <alignment horizontal="center"/>
      <protection/>
    </xf>
    <xf numFmtId="0" fontId="72" fillId="10" borderId="12" xfId="57" applyFont="1" applyFill="1" applyBorder="1">
      <alignment/>
      <protection/>
    </xf>
    <xf numFmtId="0" fontId="0" fillId="10" borderId="13" xfId="57" applyFill="1" applyBorder="1">
      <alignment/>
      <protection/>
    </xf>
    <xf numFmtId="3" fontId="32" fillId="35" borderId="15" xfId="36" applyNumberFormat="1" applyFont="1" applyFill="1" applyBorder="1">
      <alignment/>
      <protection/>
    </xf>
    <xf numFmtId="3" fontId="32" fillId="0" borderId="25" xfId="36" applyNumberFormat="1" applyFont="1" applyFill="1" applyBorder="1" applyAlignment="1">
      <alignment horizontal="left"/>
      <protection/>
    </xf>
    <xf numFmtId="0" fontId="73" fillId="0" borderId="15" xfId="57" applyFont="1" applyBorder="1" applyAlignment="1">
      <alignment horizontal="right"/>
      <protection/>
    </xf>
    <xf numFmtId="0" fontId="0" fillId="0" borderId="26" xfId="57" applyBorder="1">
      <alignment/>
      <protection/>
    </xf>
    <xf numFmtId="0" fontId="0" fillId="0" borderId="15" xfId="57" applyBorder="1">
      <alignment/>
      <protection/>
    </xf>
    <xf numFmtId="0" fontId="69" fillId="0" borderId="15" xfId="57" applyFont="1" applyBorder="1" applyAlignment="1">
      <alignment horizontal="right"/>
      <protection/>
    </xf>
    <xf numFmtId="0" fontId="0" fillId="34" borderId="15" xfId="57" applyFill="1" applyBorder="1">
      <alignment/>
      <protection/>
    </xf>
    <xf numFmtId="3" fontId="32" fillId="35" borderId="27" xfId="36" applyNumberFormat="1" applyFont="1" applyFill="1" applyBorder="1" applyAlignment="1">
      <alignment horizontal="left"/>
      <protection/>
    </xf>
    <xf numFmtId="0" fontId="73" fillId="0" borderId="18" xfId="57" applyFont="1" applyBorder="1" applyAlignment="1">
      <alignment horizontal="right"/>
      <protection/>
    </xf>
    <xf numFmtId="0" fontId="0" fillId="0" borderId="28" xfId="57" applyBorder="1">
      <alignment/>
      <protection/>
    </xf>
    <xf numFmtId="0" fontId="0" fillId="0" borderId="18" xfId="57" applyBorder="1">
      <alignment/>
      <protection/>
    </xf>
    <xf numFmtId="0" fontId="69" fillId="0" borderId="18" xfId="57" applyFont="1" applyBorder="1" applyAlignment="1">
      <alignment horizontal="right"/>
      <protection/>
    </xf>
    <xf numFmtId="0" fontId="0" fillId="34" borderId="18" xfId="57" applyFill="1" applyBorder="1">
      <alignment/>
      <protection/>
    </xf>
    <xf numFmtId="3" fontId="71" fillId="35" borderId="27" xfId="36" applyNumberFormat="1" applyFont="1" applyFill="1" applyBorder="1" applyAlignment="1">
      <alignment horizontal="left"/>
      <protection/>
    </xf>
    <xf numFmtId="0" fontId="74" fillId="0" borderId="18" xfId="57" applyFont="1" applyBorder="1" applyAlignment="1">
      <alignment horizontal="right"/>
      <protection/>
    </xf>
    <xf numFmtId="0" fontId="75" fillId="0" borderId="18" xfId="57" applyFont="1" applyBorder="1" applyAlignment="1">
      <alignment horizontal="right"/>
      <protection/>
    </xf>
    <xf numFmtId="3" fontId="32" fillId="35" borderId="20" xfId="36" applyNumberFormat="1" applyFont="1" applyFill="1" applyBorder="1" applyAlignment="1">
      <alignment horizontal="left"/>
      <protection/>
    </xf>
    <xf numFmtId="0" fontId="73" fillId="0" borderId="22" xfId="57" applyFont="1" applyBorder="1" applyAlignment="1">
      <alignment horizontal="right"/>
      <protection/>
    </xf>
    <xf numFmtId="0" fontId="0" fillId="0" borderId="29" xfId="57" applyBorder="1">
      <alignment/>
      <protection/>
    </xf>
    <xf numFmtId="0" fontId="0" fillId="0" borderId="22" xfId="57" applyBorder="1">
      <alignment/>
      <protection/>
    </xf>
    <xf numFmtId="0" fontId="69" fillId="0" borderId="22" xfId="57" applyFont="1" applyBorder="1" applyAlignment="1">
      <alignment horizontal="right"/>
      <protection/>
    </xf>
    <xf numFmtId="0" fontId="0" fillId="34" borderId="22" xfId="57" applyFill="1" applyBorder="1">
      <alignment/>
      <protection/>
    </xf>
    <xf numFmtId="3" fontId="36" fillId="10" borderId="11" xfId="36" applyNumberFormat="1" applyFont="1" applyFill="1" applyBorder="1" applyAlignment="1">
      <alignment horizontal="center"/>
      <protection/>
    </xf>
    <xf numFmtId="3" fontId="36" fillId="10" borderId="12" xfId="36" applyNumberFormat="1" applyFont="1" applyFill="1" applyBorder="1" applyAlignment="1">
      <alignment horizontal="center"/>
      <protection/>
    </xf>
    <xf numFmtId="3" fontId="36" fillId="10" borderId="12" xfId="36" applyNumberFormat="1" applyFont="1" applyFill="1" applyBorder="1" applyAlignment="1">
      <alignment/>
      <protection/>
    </xf>
    <xf numFmtId="0" fontId="76" fillId="10" borderId="12" xfId="57" applyFont="1" applyFill="1" applyBorder="1">
      <alignment/>
      <protection/>
    </xf>
    <xf numFmtId="3" fontId="25" fillId="0" borderId="14" xfId="36" applyNumberFormat="1" applyFont="1" applyFill="1" applyBorder="1" applyAlignment="1">
      <alignment horizontal="right"/>
      <protection/>
    </xf>
    <xf numFmtId="0" fontId="77" fillId="0" borderId="15" xfId="59" applyFont="1" applyBorder="1" applyAlignment="1">
      <alignment wrapText="1"/>
      <protection/>
    </xf>
    <xf numFmtId="3" fontId="32" fillId="35" borderId="15" xfId="36" applyNumberFormat="1" applyFont="1" applyFill="1" applyBorder="1" applyAlignment="1">
      <alignment horizontal="left"/>
      <protection/>
    </xf>
    <xf numFmtId="0" fontId="42" fillId="0" borderId="15" xfId="57" applyFont="1" applyBorder="1" applyAlignment="1">
      <alignment horizontal="right"/>
      <protection/>
    </xf>
    <xf numFmtId="0" fontId="0" fillId="34" borderId="0" xfId="57" applyFill="1">
      <alignment/>
      <protection/>
    </xf>
    <xf numFmtId="0" fontId="78" fillId="34" borderId="30" xfId="57" applyFont="1" applyFill="1" applyBorder="1" applyAlignment="1">
      <alignment horizontal="right"/>
      <protection/>
    </xf>
    <xf numFmtId="3" fontId="25" fillId="0" borderId="17" xfId="36" applyNumberFormat="1" applyFont="1" applyFill="1" applyBorder="1" applyAlignment="1">
      <alignment horizontal="right"/>
      <protection/>
    </xf>
    <xf numFmtId="3" fontId="79" fillId="0" borderId="18" xfId="36" applyNumberFormat="1" applyFont="1" applyBorder="1" applyAlignment="1">
      <alignment horizontal="left"/>
      <protection/>
    </xf>
    <xf numFmtId="0" fontId="42" fillId="0" borderId="25" xfId="57" applyFont="1" applyBorder="1" applyAlignment="1">
      <alignment horizontal="right"/>
      <protection/>
    </xf>
    <xf numFmtId="0" fontId="0" fillId="0" borderId="25" xfId="57" applyBorder="1" applyAlignment="1">
      <alignment horizontal="right"/>
      <protection/>
    </xf>
    <xf numFmtId="0" fontId="42" fillId="0" borderId="27" xfId="57" applyFont="1" applyBorder="1" applyAlignment="1">
      <alignment horizontal="right"/>
      <protection/>
    </xf>
    <xf numFmtId="3" fontId="25" fillId="0" borderId="21" xfId="36" applyNumberFormat="1" applyFont="1" applyFill="1" applyBorder="1" applyAlignment="1">
      <alignment horizontal="right"/>
      <protection/>
    </xf>
    <xf numFmtId="0" fontId="71" fillId="0" borderId="22" xfId="59" applyFont="1" applyBorder="1" applyAlignment="1">
      <alignment wrapText="1"/>
      <protection/>
    </xf>
    <xf numFmtId="3" fontId="79" fillId="0" borderId="22" xfId="36" applyNumberFormat="1" applyFont="1" applyBorder="1" applyAlignment="1">
      <alignment horizontal="left"/>
      <protection/>
    </xf>
    <xf numFmtId="0" fontId="42" fillId="0" borderId="20" xfId="57" applyFont="1" applyBorder="1" applyAlignment="1">
      <alignment horizontal="right"/>
      <protection/>
    </xf>
    <xf numFmtId="0" fontId="0" fillId="0" borderId="30" xfId="57" applyBorder="1" applyAlignment="1">
      <alignment horizontal="right"/>
      <protection/>
    </xf>
    <xf numFmtId="3" fontId="45" fillId="10" borderId="11" xfId="36" applyNumberFormat="1" applyFont="1" applyFill="1" applyBorder="1" applyAlignment="1">
      <alignment horizontal="center"/>
      <protection/>
    </xf>
    <xf numFmtId="3" fontId="45" fillId="10" borderId="12" xfId="36" applyNumberFormat="1" applyFont="1" applyFill="1" applyBorder="1" applyAlignment="1">
      <alignment horizontal="center"/>
      <protection/>
    </xf>
    <xf numFmtId="0" fontId="80" fillId="10" borderId="13" xfId="57" applyFont="1" applyFill="1" applyBorder="1">
      <alignment/>
      <protection/>
    </xf>
    <xf numFmtId="3" fontId="25" fillId="0" borderId="31" xfId="36" applyNumberFormat="1" applyFont="1" applyFill="1" applyBorder="1">
      <alignment/>
      <protection/>
    </xf>
    <xf numFmtId="3" fontId="47" fillId="0" borderId="32" xfId="36" applyNumberFormat="1" applyFont="1" applyFill="1" applyBorder="1" applyAlignment="1">
      <alignment horizontal="left" vertical="center"/>
      <protection/>
    </xf>
    <xf numFmtId="3" fontId="32" fillId="0" borderId="32" xfId="36" applyNumberFormat="1" applyFont="1" applyFill="1" applyBorder="1" applyAlignment="1">
      <alignment horizontal="left"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80" fillId="10" borderId="11" xfId="57" applyFont="1" applyFill="1" applyBorder="1" applyAlignment="1">
      <alignment horizontal="center"/>
      <protection/>
    </xf>
    <xf numFmtId="0" fontId="80" fillId="10" borderId="12" xfId="57" applyFont="1" applyFill="1" applyBorder="1">
      <alignment/>
      <protection/>
    </xf>
    <xf numFmtId="164" fontId="80" fillId="10" borderId="12" xfId="57" applyNumberFormat="1" applyFont="1" applyFill="1" applyBorder="1">
      <alignment/>
      <protection/>
    </xf>
    <xf numFmtId="0" fontId="33" fillId="0" borderId="0" xfId="60">
      <alignment/>
      <protection/>
    </xf>
    <xf numFmtId="0" fontId="48" fillId="0" borderId="0" xfId="60" applyFont="1" applyAlignment="1">
      <alignment horizontal="center"/>
      <protection/>
    </xf>
    <xf numFmtId="0" fontId="48" fillId="0" borderId="0" xfId="60" applyFont="1" applyAlignment="1">
      <alignment horizontal="center"/>
      <protection/>
    </xf>
    <xf numFmtId="0" fontId="49" fillId="0" borderId="34" xfId="60" applyFont="1" applyBorder="1" applyAlignment="1">
      <alignment horizontal="center" vertical="center"/>
      <protection/>
    </xf>
    <xf numFmtId="0" fontId="49" fillId="0" borderId="35" xfId="60" applyFont="1" applyBorder="1" applyAlignment="1">
      <alignment horizontal="center" vertical="center"/>
      <protection/>
    </xf>
    <xf numFmtId="0" fontId="49" fillId="0" borderId="35" xfId="60" applyFont="1" applyBorder="1" applyAlignment="1">
      <alignment horizontal="center" vertical="center" wrapText="1"/>
      <protection/>
    </xf>
    <xf numFmtId="0" fontId="49" fillId="0" borderId="36" xfId="60" applyFont="1" applyBorder="1" applyAlignment="1">
      <alignment horizontal="center" vertical="center" wrapText="1"/>
      <protection/>
    </xf>
    <xf numFmtId="0" fontId="49" fillId="34" borderId="37" xfId="60" applyFont="1" applyFill="1" applyBorder="1" applyAlignment="1">
      <alignment horizontal="center" vertical="center" wrapText="1"/>
      <protection/>
    </xf>
    <xf numFmtId="0" fontId="33" fillId="0" borderId="0" xfId="60" applyAlignment="1">
      <alignment wrapText="1"/>
      <protection/>
    </xf>
    <xf numFmtId="0" fontId="48" fillId="0" borderId="17" xfId="60" applyFont="1" applyBorder="1" applyAlignment="1">
      <alignment horizontal="center"/>
      <protection/>
    </xf>
    <xf numFmtId="0" fontId="33" fillId="0" borderId="18" xfId="60" applyFont="1" applyBorder="1" applyAlignment="1">
      <alignment horizontal="left"/>
      <protection/>
    </xf>
    <xf numFmtId="0" fontId="33" fillId="0" borderId="18" xfId="60" applyFont="1" applyBorder="1" applyAlignment="1">
      <alignment horizontal="right"/>
      <protection/>
    </xf>
    <xf numFmtId="0" fontId="33" fillId="0" borderId="27" xfId="60" applyFont="1" applyBorder="1" applyAlignment="1">
      <alignment horizontal="right"/>
      <protection/>
    </xf>
    <xf numFmtId="0" fontId="33" fillId="34" borderId="38" xfId="60" applyFill="1" applyBorder="1" applyAlignment="1">
      <alignment horizontal="right"/>
      <protection/>
    </xf>
    <xf numFmtId="0" fontId="48" fillId="0" borderId="21" xfId="60" applyFont="1" applyBorder="1" applyAlignment="1">
      <alignment horizontal="center"/>
      <protection/>
    </xf>
    <xf numFmtId="0" fontId="33" fillId="0" borderId="22" xfId="60" applyFont="1" applyBorder="1" applyAlignment="1">
      <alignment horizontal="left"/>
      <protection/>
    </xf>
    <xf numFmtId="0" fontId="33" fillId="0" borderId="22" xfId="60" applyFont="1" applyBorder="1" applyAlignment="1">
      <alignment horizontal="right"/>
      <protection/>
    </xf>
    <xf numFmtId="0" fontId="33" fillId="0" borderId="20" xfId="60" applyFont="1" applyBorder="1" applyAlignment="1">
      <alignment horizontal="right"/>
      <protection/>
    </xf>
    <xf numFmtId="0" fontId="48" fillId="36" borderId="11" xfId="60" applyFont="1" applyFill="1" applyBorder="1" applyAlignment="1">
      <alignment horizontal="center"/>
      <protection/>
    </xf>
    <xf numFmtId="0" fontId="48" fillId="36" borderId="12" xfId="60" applyFont="1" applyFill="1" applyBorder="1" applyAlignment="1">
      <alignment horizontal="center"/>
      <protection/>
    </xf>
    <xf numFmtId="0" fontId="48" fillId="36" borderId="12" xfId="60" applyFont="1" applyFill="1" applyBorder="1" applyAlignment="1">
      <alignment horizontal="right"/>
      <protection/>
    </xf>
    <xf numFmtId="0" fontId="48" fillId="36" borderId="39" xfId="60" applyFont="1" applyFill="1" applyBorder="1" applyAlignment="1">
      <alignment horizontal="right"/>
      <protection/>
    </xf>
    <xf numFmtId="0" fontId="48" fillId="34" borderId="40" xfId="60" applyFont="1" applyFill="1" applyBorder="1" applyAlignment="1">
      <alignment horizontal="right"/>
      <protection/>
    </xf>
    <xf numFmtId="0" fontId="48" fillId="0" borderId="14" xfId="60" applyFont="1" applyBorder="1" applyAlignment="1">
      <alignment horizontal="center"/>
      <protection/>
    </xf>
    <xf numFmtId="0" fontId="33" fillId="0" borderId="15" xfId="60" applyFont="1" applyBorder="1" applyAlignment="1">
      <alignment horizontal="left"/>
      <protection/>
    </xf>
    <xf numFmtId="0" fontId="33" fillId="0" borderId="15" xfId="60" applyFont="1" applyBorder="1" applyAlignment="1">
      <alignment horizontal="right"/>
      <protection/>
    </xf>
    <xf numFmtId="0" fontId="78" fillId="0" borderId="25" xfId="60" applyFont="1" applyBorder="1" applyAlignment="1">
      <alignment horizontal="right"/>
      <protection/>
    </xf>
    <xf numFmtId="0" fontId="78" fillId="0" borderId="27" xfId="60" applyFont="1" applyBorder="1" applyAlignment="1">
      <alignment horizontal="right"/>
      <protection/>
    </xf>
    <xf numFmtId="0" fontId="78" fillId="0" borderId="20" xfId="60" applyFont="1" applyBorder="1" applyAlignment="1">
      <alignment horizontal="right"/>
      <protection/>
    </xf>
    <xf numFmtId="0" fontId="78" fillId="36" borderId="39" xfId="60" applyFont="1" applyFill="1" applyBorder="1" applyAlignment="1">
      <alignment horizontal="right"/>
      <protection/>
    </xf>
    <xf numFmtId="0" fontId="48" fillId="0" borderId="31" xfId="60" applyFont="1" applyBorder="1" applyAlignment="1">
      <alignment horizontal="center"/>
      <protection/>
    </xf>
    <xf numFmtId="0" fontId="42" fillId="0" borderId="32" xfId="60" applyFont="1" applyBorder="1" applyAlignment="1">
      <alignment horizontal="left"/>
      <protection/>
    </xf>
    <xf numFmtId="0" fontId="42" fillId="0" borderId="32" xfId="60" applyFont="1" applyBorder="1" applyAlignment="1">
      <alignment horizontal="right"/>
      <protection/>
    </xf>
    <xf numFmtId="0" fontId="78" fillId="0" borderId="30" xfId="60" applyFont="1" applyBorder="1" applyAlignment="1">
      <alignment horizontal="right"/>
      <protection/>
    </xf>
    <xf numFmtId="0" fontId="48" fillId="37" borderId="41" xfId="60" applyFont="1" applyFill="1" applyBorder="1" applyAlignment="1">
      <alignment horizontal="center"/>
      <protection/>
    </xf>
    <xf numFmtId="0" fontId="48" fillId="37" borderId="42" xfId="60" applyFont="1" applyFill="1" applyBorder="1" applyAlignment="1">
      <alignment horizontal="center"/>
      <protection/>
    </xf>
    <xf numFmtId="0" fontId="48" fillId="37" borderId="42" xfId="60" applyFont="1" applyFill="1" applyBorder="1" applyAlignment="1">
      <alignment horizontal="right"/>
      <protection/>
    </xf>
    <xf numFmtId="0" fontId="48" fillId="37" borderId="43" xfId="60" applyFont="1" applyFill="1" applyBorder="1" applyAlignment="1">
      <alignment horizontal="right"/>
      <protection/>
    </xf>
    <xf numFmtId="0" fontId="78" fillId="37" borderId="43" xfId="60" applyFont="1" applyFill="1" applyBorder="1" applyAlignment="1">
      <alignment horizontal="right"/>
      <protection/>
    </xf>
    <xf numFmtId="0" fontId="48" fillId="34" borderId="44" xfId="60" applyFont="1" applyFill="1" applyBorder="1" applyAlignment="1">
      <alignment horizontal="right"/>
      <protection/>
    </xf>
    <xf numFmtId="0" fontId="33" fillId="0" borderId="22" xfId="60" applyBorder="1">
      <alignment/>
      <protection/>
    </xf>
    <xf numFmtId="0" fontId="33" fillId="0" borderId="20" xfId="60" applyBorder="1" applyAlignment="1">
      <alignment horizontal="right"/>
      <protection/>
    </xf>
    <xf numFmtId="0" fontId="33" fillId="34" borderId="45" xfId="60" applyFill="1" applyBorder="1" applyAlignment="1">
      <alignment horizontal="right"/>
      <protection/>
    </xf>
    <xf numFmtId="0" fontId="33" fillId="0" borderId="15" xfId="60" applyBorder="1">
      <alignment/>
      <protection/>
    </xf>
    <xf numFmtId="0" fontId="33" fillId="0" borderId="25" xfId="60" applyBorder="1" applyAlignment="1">
      <alignment horizontal="right"/>
      <protection/>
    </xf>
    <xf numFmtId="0" fontId="33" fillId="34" borderId="46" xfId="60" applyFill="1" applyBorder="1" applyAlignment="1">
      <alignment horizontal="right"/>
      <protection/>
    </xf>
    <xf numFmtId="0" fontId="33" fillId="0" borderId="18" xfId="60" applyBorder="1">
      <alignment/>
      <protection/>
    </xf>
    <xf numFmtId="0" fontId="33" fillId="0" borderId="27" xfId="60" applyBorder="1" applyAlignment="1">
      <alignment horizontal="right"/>
      <protection/>
    </xf>
    <xf numFmtId="0" fontId="33" fillId="0" borderId="30" xfId="60" applyBorder="1" applyAlignment="1">
      <alignment horizontal="right"/>
      <protection/>
    </xf>
    <xf numFmtId="0" fontId="33" fillId="36" borderId="39" xfId="60" applyFill="1" applyBorder="1" applyAlignment="1">
      <alignment horizontal="right"/>
      <protection/>
    </xf>
    <xf numFmtId="0" fontId="42" fillId="0" borderId="15" xfId="60" applyFont="1" applyBorder="1">
      <alignment/>
      <protection/>
    </xf>
    <xf numFmtId="0" fontId="42" fillId="0" borderId="25" xfId="60" applyFont="1" applyBorder="1" applyAlignment="1">
      <alignment horizontal="right"/>
      <protection/>
    </xf>
    <xf numFmtId="0" fontId="42" fillId="34" borderId="46" xfId="60" applyFont="1" applyFill="1" applyBorder="1" applyAlignment="1">
      <alignment horizontal="right"/>
      <protection/>
    </xf>
    <xf numFmtId="0" fontId="42" fillId="0" borderId="18" xfId="60" applyFont="1" applyBorder="1">
      <alignment/>
      <protection/>
    </xf>
    <xf numFmtId="0" fontId="42" fillId="0" borderId="27" xfId="60" applyFont="1" applyBorder="1" applyAlignment="1">
      <alignment horizontal="right"/>
      <protection/>
    </xf>
    <xf numFmtId="0" fontId="42" fillId="34" borderId="38" xfId="60" applyFont="1" applyFill="1" applyBorder="1" applyAlignment="1">
      <alignment horizontal="right"/>
      <protection/>
    </xf>
    <xf numFmtId="0" fontId="42" fillId="0" borderId="22" xfId="60" applyFont="1" applyBorder="1">
      <alignment/>
      <protection/>
    </xf>
    <xf numFmtId="0" fontId="42" fillId="0" borderId="20" xfId="60" applyFont="1" applyBorder="1" applyAlignment="1">
      <alignment horizontal="right"/>
      <protection/>
    </xf>
    <xf numFmtId="0" fontId="42" fillId="34" borderId="45" xfId="60" applyFont="1" applyFill="1" applyBorder="1" applyAlignment="1">
      <alignment horizontal="right"/>
      <protection/>
    </xf>
    <xf numFmtId="0" fontId="49" fillId="36" borderId="12" xfId="60" applyFont="1" applyFill="1" applyBorder="1" applyAlignment="1">
      <alignment horizontal="center"/>
      <protection/>
    </xf>
    <xf numFmtId="0" fontId="49" fillId="36" borderId="39" xfId="60" applyFont="1" applyFill="1" applyBorder="1" applyAlignment="1">
      <alignment horizontal="right"/>
      <protection/>
    </xf>
    <xf numFmtId="0" fontId="48" fillId="37" borderId="31" xfId="60" applyFont="1" applyFill="1" applyBorder="1" applyAlignment="1">
      <alignment horizontal="center"/>
      <protection/>
    </xf>
    <xf numFmtId="0" fontId="48" fillId="37" borderId="32" xfId="60" applyFont="1" applyFill="1" applyBorder="1" applyAlignment="1">
      <alignment horizontal="center"/>
      <protection/>
    </xf>
    <xf numFmtId="0" fontId="48" fillId="37" borderId="30" xfId="60" applyFont="1" applyFill="1" applyBorder="1" applyAlignment="1">
      <alignment horizontal="right"/>
      <protection/>
    </xf>
    <xf numFmtId="0" fontId="48" fillId="34" borderId="47" xfId="60" applyFont="1" applyFill="1" applyBorder="1" applyAlignment="1">
      <alignment horizontal="right"/>
      <protection/>
    </xf>
    <xf numFmtId="0" fontId="50" fillId="38" borderId="24" xfId="60" applyFont="1" applyFill="1" applyBorder="1" applyAlignment="1">
      <alignment horizontal="center"/>
      <protection/>
    </xf>
    <xf numFmtId="0" fontId="50" fillId="38" borderId="12" xfId="60" applyFont="1" applyFill="1" applyBorder="1" applyAlignment="1">
      <alignment horizontal="center"/>
      <protection/>
    </xf>
    <xf numFmtId="0" fontId="50" fillId="38" borderId="12" xfId="60" applyFont="1" applyFill="1" applyBorder="1" applyAlignment="1">
      <alignment horizontal="right"/>
      <protection/>
    </xf>
    <xf numFmtId="0" fontId="50" fillId="38" borderId="39" xfId="60" applyFont="1" applyFill="1" applyBorder="1" applyAlignment="1">
      <alignment horizontal="right"/>
      <protection/>
    </xf>
    <xf numFmtId="0" fontId="50" fillId="34" borderId="40" xfId="60" applyFont="1" applyFill="1" applyBorder="1" applyAlignment="1">
      <alignment horizontal="right"/>
      <protection/>
    </xf>
    <xf numFmtId="0" fontId="24" fillId="0" borderId="34" xfId="57" applyFont="1" applyBorder="1" applyAlignment="1">
      <alignment horizontal="left" vertical="center" wrapText="1"/>
      <protection/>
    </xf>
    <xf numFmtId="0" fontId="24" fillId="33" borderId="35" xfId="35" applyFont="1" applyFill="1" applyBorder="1" applyAlignment="1">
      <alignment horizontal="center" vertical="center" wrapText="1"/>
      <protection/>
    </xf>
    <xf numFmtId="0" fontId="24" fillId="0" borderId="35" xfId="35" applyFont="1" applyBorder="1" applyAlignment="1">
      <alignment horizontal="center" vertical="center" wrapText="1"/>
      <protection/>
    </xf>
    <xf numFmtId="0" fontId="24" fillId="0" borderId="48" xfId="35" applyFont="1" applyBorder="1" applyAlignment="1">
      <alignment horizontal="center" vertical="center" wrapText="1"/>
      <protection/>
    </xf>
    <xf numFmtId="0" fontId="24" fillId="0" borderId="36" xfId="57" applyFont="1" applyBorder="1" applyAlignment="1">
      <alignment horizontal="center" vertical="center" wrapText="1"/>
      <protection/>
    </xf>
    <xf numFmtId="0" fontId="24" fillId="0" borderId="49" xfId="57" applyFont="1" applyBorder="1" applyAlignment="1">
      <alignment horizontal="center" vertical="center" wrapText="1"/>
      <protection/>
    </xf>
    <xf numFmtId="0" fontId="24" fillId="35" borderId="50" xfId="57" applyFont="1" applyFill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left" vertical="center" wrapText="1"/>
      <protection/>
    </xf>
    <xf numFmtId="0" fontId="24" fillId="33" borderId="18" xfId="35" applyFont="1" applyFill="1" applyBorder="1" applyAlignment="1">
      <alignment horizontal="center" vertical="center" wrapText="1"/>
      <protection/>
    </xf>
    <xf numFmtId="0" fontId="24" fillId="0" borderId="18" xfId="35" applyFont="1" applyBorder="1" applyAlignment="1">
      <alignment horizontal="center" vertical="center" wrapText="1"/>
      <protection/>
    </xf>
    <xf numFmtId="0" fontId="24" fillId="0" borderId="32" xfId="35" applyFont="1" applyBorder="1" applyAlignment="1">
      <alignment horizontal="center" vertical="center" wrapText="1"/>
      <protection/>
    </xf>
    <xf numFmtId="0" fontId="24" fillId="35" borderId="18" xfId="57" applyFont="1" applyFill="1" applyBorder="1" applyAlignment="1">
      <alignment horizontal="center" vertical="center" wrapText="1"/>
      <protection/>
    </xf>
    <xf numFmtId="0" fontId="27" fillId="35" borderId="18" xfId="57" applyFont="1" applyFill="1" applyBorder="1" applyAlignment="1">
      <alignment horizontal="center" vertical="center" wrapText="1"/>
      <protection/>
    </xf>
    <xf numFmtId="0" fontId="24" fillId="35" borderId="33" xfId="57" applyFont="1" applyFill="1" applyBorder="1" applyAlignment="1">
      <alignment horizontal="center" vertical="center" wrapText="1"/>
      <protection/>
    </xf>
    <xf numFmtId="0" fontId="24" fillId="0" borderId="21" xfId="57" applyFont="1" applyBorder="1" applyAlignment="1">
      <alignment horizontal="left" vertical="center" wrapText="1"/>
      <protection/>
    </xf>
    <xf numFmtId="0" fontId="24" fillId="33" borderId="22" xfId="35" applyFont="1" applyFill="1" applyBorder="1" applyAlignment="1">
      <alignment horizontal="center" vertical="center" wrapText="1"/>
      <protection/>
    </xf>
    <xf numFmtId="0" fontId="24" fillId="0" borderId="22" xfId="35" applyFont="1" applyBorder="1" applyAlignment="1">
      <alignment horizontal="center" vertical="center" wrapText="1"/>
      <protection/>
    </xf>
    <xf numFmtId="0" fontId="24" fillId="0" borderId="42" xfId="35" applyFont="1" applyBorder="1" applyAlignment="1">
      <alignment horizontal="center" vertical="center" wrapText="1"/>
      <protection/>
    </xf>
    <xf numFmtId="0" fontId="24" fillId="35" borderId="22" xfId="57" applyFont="1" applyFill="1" applyBorder="1" applyAlignment="1">
      <alignment horizontal="center" vertical="center" wrapText="1"/>
      <protection/>
    </xf>
    <xf numFmtId="0" fontId="27" fillId="35" borderId="22" xfId="57" applyFont="1" applyFill="1" applyBorder="1" applyAlignment="1">
      <alignment horizontal="center" vertical="center" wrapText="1"/>
      <protection/>
    </xf>
    <xf numFmtId="0" fontId="24" fillId="35" borderId="51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4" xfId="35"/>
    <cellStyle name="Normal 4 2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1" zoomScaleNormal="91" zoomScalePageLayoutView="0" workbookViewId="0" topLeftCell="A4">
      <pane xSplit="2" ySplit="3" topLeftCell="C7" activePane="bottomRight" state="frozen"/>
      <selection pane="topLeft" activeCell="I65" sqref="I65"/>
      <selection pane="bottomLeft" activeCell="I65" sqref="I65"/>
      <selection pane="topRight" activeCell="I65" sqref="I65"/>
      <selection pane="bottomRight" activeCell="C4" sqref="C4:C6"/>
    </sheetView>
  </sheetViews>
  <sheetFormatPr defaultColWidth="9.140625" defaultRowHeight="15"/>
  <cols>
    <col min="1" max="1" width="7.57421875" style="20" customWidth="1"/>
    <col min="2" max="2" width="25.28125" style="20" customWidth="1"/>
    <col min="3" max="3" width="21.28125" style="20" customWidth="1"/>
    <col min="4" max="4" width="17.8515625" style="20" customWidth="1"/>
    <col min="5" max="6" width="14.28125" style="20" customWidth="1"/>
    <col min="7" max="7" width="14.421875" style="20" customWidth="1"/>
    <col min="8" max="8" width="12.8515625" style="20" customWidth="1"/>
    <col min="9" max="9" width="16.140625" style="20" customWidth="1"/>
    <col min="10" max="10" width="13.7109375" style="20" customWidth="1"/>
    <col min="11" max="11" width="16.140625" style="20" customWidth="1"/>
    <col min="12" max="16384" width="9.140625" style="20" customWidth="1"/>
  </cols>
  <sheetData>
    <row r="1" spans="1:11" s="4" customFormat="1" ht="21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1"/>
    </row>
    <row r="2" spans="1:11" s="4" customFormat="1" ht="21" customHeight="1">
      <c r="A2" s="1"/>
      <c r="B2" s="2" t="s">
        <v>1</v>
      </c>
      <c r="C2" s="2"/>
      <c r="D2" s="2"/>
      <c r="E2" s="2"/>
      <c r="F2" s="2"/>
      <c r="G2" s="2"/>
      <c r="H2" s="3"/>
      <c r="I2" s="3"/>
      <c r="J2" s="3"/>
      <c r="K2" s="1"/>
    </row>
    <row r="3" spans="1:11" s="4" customFormat="1" ht="17.25" customHeight="1" thickBot="1">
      <c r="A3" s="1"/>
      <c r="B3" s="2" t="s">
        <v>2</v>
      </c>
      <c r="C3" s="3"/>
      <c r="D3" s="3"/>
      <c r="E3" s="3"/>
      <c r="F3" s="3"/>
      <c r="G3" s="3"/>
      <c r="H3" s="5" t="s">
        <v>3</v>
      </c>
      <c r="I3" s="6"/>
      <c r="J3" s="6"/>
      <c r="K3" s="5"/>
    </row>
    <row r="4" spans="1:11" s="7" customFormat="1" ht="33" customHeight="1">
      <c r="A4" s="166" t="s">
        <v>4</v>
      </c>
      <c r="B4" s="167" t="s">
        <v>5</v>
      </c>
      <c r="C4" s="168" t="s">
        <v>6</v>
      </c>
      <c r="D4" s="169" t="s">
        <v>7</v>
      </c>
      <c r="E4" s="168" t="s">
        <v>8</v>
      </c>
      <c r="F4" s="169" t="s">
        <v>9</v>
      </c>
      <c r="G4" s="169" t="s">
        <v>10</v>
      </c>
      <c r="H4" s="168" t="s">
        <v>11</v>
      </c>
      <c r="I4" s="170" t="s">
        <v>12</v>
      </c>
      <c r="J4" s="171"/>
      <c r="K4" s="172" t="s">
        <v>13</v>
      </c>
    </row>
    <row r="5" spans="1:11" s="7" customFormat="1" ht="15" customHeight="1">
      <c r="A5" s="173"/>
      <c r="B5" s="174"/>
      <c r="C5" s="175"/>
      <c r="D5" s="176"/>
      <c r="E5" s="175"/>
      <c r="F5" s="176"/>
      <c r="G5" s="176"/>
      <c r="H5" s="175"/>
      <c r="I5" s="177" t="s">
        <v>14</v>
      </c>
      <c r="J5" s="178" t="s">
        <v>15</v>
      </c>
      <c r="K5" s="179"/>
    </row>
    <row r="6" spans="1:11" s="8" customFormat="1" ht="101.25" customHeight="1" thickBot="1">
      <c r="A6" s="180"/>
      <c r="B6" s="181"/>
      <c r="C6" s="182"/>
      <c r="D6" s="183"/>
      <c r="E6" s="182"/>
      <c r="F6" s="183"/>
      <c r="G6" s="183"/>
      <c r="H6" s="182"/>
      <c r="I6" s="184"/>
      <c r="J6" s="185"/>
      <c r="K6" s="186"/>
    </row>
    <row r="7" spans="1:11" s="8" customFormat="1" ht="12.75" customHeight="1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2">
        <v>9</v>
      </c>
      <c r="J7" s="10">
        <v>10</v>
      </c>
      <c r="K7" s="13">
        <v>11</v>
      </c>
    </row>
    <row r="8" spans="1:11" ht="15.75">
      <c r="A8" s="14">
        <v>1</v>
      </c>
      <c r="B8" s="15" t="s">
        <v>16</v>
      </c>
      <c r="C8" s="16" t="s">
        <v>17</v>
      </c>
      <c r="D8" s="17">
        <v>911</v>
      </c>
      <c r="E8" s="17">
        <v>28</v>
      </c>
      <c r="F8" s="17">
        <v>1</v>
      </c>
      <c r="G8" s="17">
        <v>1</v>
      </c>
      <c r="H8" s="17">
        <v>126.4</v>
      </c>
      <c r="I8" s="18"/>
      <c r="J8" s="18"/>
      <c r="K8" s="19" t="s">
        <v>18</v>
      </c>
    </row>
    <row r="9" spans="1:11" ht="15.75">
      <c r="A9" s="21">
        <v>2</v>
      </c>
      <c r="B9" s="22" t="s">
        <v>19</v>
      </c>
      <c r="C9" s="23" t="s">
        <v>17</v>
      </c>
      <c r="D9" s="24">
        <v>703</v>
      </c>
      <c r="E9" s="24">
        <v>20</v>
      </c>
      <c r="F9" s="24">
        <v>1</v>
      </c>
      <c r="G9" s="24">
        <v>1</v>
      </c>
      <c r="H9" s="24">
        <v>98.6</v>
      </c>
      <c r="I9" s="25"/>
      <c r="J9" s="25"/>
      <c r="K9" s="26" t="s">
        <v>18</v>
      </c>
    </row>
    <row r="10" spans="1:11" ht="15.75">
      <c r="A10" s="27">
        <v>3</v>
      </c>
      <c r="B10" s="28" t="s">
        <v>20</v>
      </c>
      <c r="C10" s="29" t="s">
        <v>17</v>
      </c>
      <c r="D10" s="30">
        <v>76</v>
      </c>
      <c r="E10" s="30">
        <v>0</v>
      </c>
      <c r="F10" s="30">
        <v>0</v>
      </c>
      <c r="G10" s="30">
        <v>0</v>
      </c>
      <c r="H10" s="30">
        <v>20.1</v>
      </c>
      <c r="I10" s="25"/>
      <c r="J10" s="25"/>
      <c r="K10" s="26" t="s">
        <v>18</v>
      </c>
    </row>
    <row r="11" spans="1:11" ht="15.75">
      <c r="A11" s="21">
        <v>4</v>
      </c>
      <c r="B11" s="22" t="s">
        <v>21</v>
      </c>
      <c r="C11" s="31" t="s">
        <v>22</v>
      </c>
      <c r="D11" s="24">
        <v>315</v>
      </c>
      <c r="E11" s="24">
        <v>24</v>
      </c>
      <c r="F11" s="24">
        <v>1</v>
      </c>
      <c r="G11" s="24">
        <v>1</v>
      </c>
      <c r="H11" s="24">
        <v>59.2</v>
      </c>
      <c r="I11" s="25"/>
      <c r="J11" s="25"/>
      <c r="K11" s="26" t="s">
        <v>18</v>
      </c>
    </row>
    <row r="12" spans="1:11" ht="16.5" customHeight="1">
      <c r="A12" s="21">
        <v>5</v>
      </c>
      <c r="B12" s="22" t="s">
        <v>23</v>
      </c>
      <c r="C12" s="31" t="s">
        <v>24</v>
      </c>
      <c r="D12" s="24">
        <v>387</v>
      </c>
      <c r="E12" s="24">
        <v>18</v>
      </c>
      <c r="F12" s="24">
        <v>1</v>
      </c>
      <c r="G12" s="24">
        <v>1</v>
      </c>
      <c r="H12" s="24">
        <v>67.1</v>
      </c>
      <c r="I12" s="25"/>
      <c r="J12" s="25"/>
      <c r="K12" s="26" t="s">
        <v>18</v>
      </c>
    </row>
    <row r="13" spans="1:11" ht="21.75" customHeight="1">
      <c r="A13" s="21">
        <v>6</v>
      </c>
      <c r="B13" s="22" t="s">
        <v>25</v>
      </c>
      <c r="C13" s="31" t="s">
        <v>26</v>
      </c>
      <c r="D13" s="24">
        <v>682</v>
      </c>
      <c r="E13" s="24">
        <v>30</v>
      </c>
      <c r="F13" s="24">
        <v>1</v>
      </c>
      <c r="G13" s="24">
        <v>2</v>
      </c>
      <c r="H13" s="24">
        <v>92.7</v>
      </c>
      <c r="I13" s="25"/>
      <c r="J13" s="25"/>
      <c r="K13" s="26" t="s">
        <v>18</v>
      </c>
    </row>
    <row r="14" spans="1:11" ht="15.75">
      <c r="A14" s="21">
        <v>7</v>
      </c>
      <c r="B14" s="22" t="s">
        <v>27</v>
      </c>
      <c r="C14" s="31" t="s">
        <v>28</v>
      </c>
      <c r="D14" s="24">
        <v>390</v>
      </c>
      <c r="E14" s="24">
        <v>15</v>
      </c>
      <c r="F14" s="24">
        <v>1</v>
      </c>
      <c r="G14" s="24">
        <v>1</v>
      </c>
      <c r="H14" s="24">
        <v>70.1</v>
      </c>
      <c r="I14" s="25"/>
      <c r="J14" s="25"/>
      <c r="K14" s="26" t="s">
        <v>18</v>
      </c>
    </row>
    <row r="15" spans="1:11" ht="15.75">
      <c r="A15" s="21">
        <v>8</v>
      </c>
      <c r="B15" s="22" t="s">
        <v>29</v>
      </c>
      <c r="C15" s="31" t="s">
        <v>30</v>
      </c>
      <c r="D15" s="24">
        <v>423</v>
      </c>
      <c r="E15" s="24">
        <v>15</v>
      </c>
      <c r="F15" s="24">
        <v>0</v>
      </c>
      <c r="G15" s="24">
        <v>1</v>
      </c>
      <c r="H15" s="24">
        <v>68.6</v>
      </c>
      <c r="I15" s="25"/>
      <c r="J15" s="25"/>
      <c r="K15" s="26" t="s">
        <v>18</v>
      </c>
    </row>
    <row r="16" spans="1:11" ht="15.75">
      <c r="A16" s="21">
        <v>9</v>
      </c>
      <c r="B16" s="22" t="s">
        <v>31</v>
      </c>
      <c r="C16" s="31" t="s">
        <v>32</v>
      </c>
      <c r="D16" s="24">
        <v>534</v>
      </c>
      <c r="E16" s="24">
        <v>28</v>
      </c>
      <c r="F16" s="24">
        <v>1</v>
      </c>
      <c r="G16" s="24">
        <v>2</v>
      </c>
      <c r="H16" s="24">
        <v>78.9</v>
      </c>
      <c r="I16" s="25"/>
      <c r="J16" s="25"/>
      <c r="K16" s="26" t="s">
        <v>18</v>
      </c>
    </row>
    <row r="17" spans="1:11" ht="19.5" customHeight="1">
      <c r="A17" s="21">
        <v>10</v>
      </c>
      <c r="B17" s="22" t="s">
        <v>33</v>
      </c>
      <c r="C17" s="31" t="s">
        <v>34</v>
      </c>
      <c r="D17" s="24">
        <v>217</v>
      </c>
      <c r="E17" s="24">
        <v>27</v>
      </c>
      <c r="F17" s="24">
        <v>1</v>
      </c>
      <c r="G17" s="24">
        <v>1</v>
      </c>
      <c r="H17" s="24">
        <v>42.4</v>
      </c>
      <c r="I17" s="25"/>
      <c r="J17" s="25"/>
      <c r="K17" s="26" t="s">
        <v>18</v>
      </c>
    </row>
    <row r="18" spans="1:11" ht="15.75">
      <c r="A18" s="21">
        <v>11</v>
      </c>
      <c r="B18" s="22" t="s">
        <v>35</v>
      </c>
      <c r="C18" s="31" t="s">
        <v>36</v>
      </c>
      <c r="D18" s="24">
        <v>386</v>
      </c>
      <c r="E18" s="24">
        <v>15</v>
      </c>
      <c r="F18" s="24">
        <v>1</v>
      </c>
      <c r="G18" s="24">
        <v>1</v>
      </c>
      <c r="H18" s="24">
        <v>79.2</v>
      </c>
      <c r="I18" s="25"/>
      <c r="J18" s="25"/>
      <c r="K18" s="26" t="s">
        <v>18</v>
      </c>
    </row>
    <row r="19" spans="1:11" ht="16.5" thickBot="1">
      <c r="A19" s="32">
        <v>12</v>
      </c>
      <c r="B19" s="33" t="s">
        <v>37</v>
      </c>
      <c r="C19" s="34" t="s">
        <v>38</v>
      </c>
      <c r="D19" s="35">
        <v>644</v>
      </c>
      <c r="E19" s="35">
        <v>25</v>
      </c>
      <c r="F19" s="35">
        <v>1</v>
      </c>
      <c r="G19" s="35">
        <v>2</v>
      </c>
      <c r="H19" s="35">
        <v>95.4</v>
      </c>
      <c r="I19" s="36"/>
      <c r="J19" s="36"/>
      <c r="K19" s="37" t="s">
        <v>18</v>
      </c>
    </row>
    <row r="20" spans="1:11" ht="16.5" thickBot="1">
      <c r="A20" s="38">
        <v>12</v>
      </c>
      <c r="B20" s="39" t="s">
        <v>39</v>
      </c>
      <c r="C20" s="40"/>
      <c r="D20" s="41">
        <f>SUM(D8:D19)</f>
        <v>5668</v>
      </c>
      <c r="E20" s="41">
        <f aca="true" t="shared" si="0" ref="E20:J20">SUM(E8:E19)</f>
        <v>245</v>
      </c>
      <c r="F20" s="41">
        <f t="shared" si="0"/>
        <v>10</v>
      </c>
      <c r="G20" s="41">
        <f t="shared" si="0"/>
        <v>14</v>
      </c>
      <c r="H20" s="41">
        <f t="shared" si="0"/>
        <v>898.6999999999999</v>
      </c>
      <c r="I20" s="41">
        <f t="shared" si="0"/>
        <v>0</v>
      </c>
      <c r="J20" s="41">
        <f t="shared" si="0"/>
        <v>0</v>
      </c>
      <c r="K20" s="42" t="s">
        <v>18</v>
      </c>
    </row>
    <row r="21" spans="1:11" ht="15.75">
      <c r="A21" s="14">
        <v>1</v>
      </c>
      <c r="B21" s="43" t="s">
        <v>40</v>
      </c>
      <c r="C21" s="44" t="s">
        <v>17</v>
      </c>
      <c r="D21" s="45">
        <v>255</v>
      </c>
      <c r="E21" s="46">
        <v>14</v>
      </c>
      <c r="F21" s="47">
        <v>1</v>
      </c>
      <c r="G21" s="47">
        <v>1</v>
      </c>
      <c r="H21" s="48">
        <f>43.5+40</f>
        <v>83.5</v>
      </c>
      <c r="I21" s="49"/>
      <c r="J21" s="49"/>
      <c r="K21" s="19" t="s">
        <v>18</v>
      </c>
    </row>
    <row r="22" spans="1:11" ht="15.75">
      <c r="A22" s="21">
        <v>2</v>
      </c>
      <c r="B22" s="22" t="s">
        <v>41</v>
      </c>
      <c r="C22" s="50" t="s">
        <v>42</v>
      </c>
      <c r="D22" s="51">
        <v>189</v>
      </c>
      <c r="E22" s="52">
        <v>0</v>
      </c>
      <c r="F22" s="53"/>
      <c r="G22" s="53"/>
      <c r="H22" s="54">
        <v>33</v>
      </c>
      <c r="I22" s="55"/>
      <c r="J22" s="55"/>
      <c r="K22" s="26" t="s">
        <v>18</v>
      </c>
    </row>
    <row r="23" spans="1:11" ht="15.75">
      <c r="A23" s="21">
        <v>3</v>
      </c>
      <c r="B23" s="22" t="s">
        <v>43</v>
      </c>
      <c r="C23" s="50" t="s">
        <v>44</v>
      </c>
      <c r="D23" s="51">
        <v>197</v>
      </c>
      <c r="E23" s="52">
        <v>0</v>
      </c>
      <c r="F23" s="53"/>
      <c r="G23" s="53"/>
      <c r="H23" s="54">
        <v>32</v>
      </c>
      <c r="I23" s="55"/>
      <c r="J23" s="55"/>
      <c r="K23" s="26" t="s">
        <v>18</v>
      </c>
    </row>
    <row r="24" spans="1:11" ht="15.75">
      <c r="A24" s="21">
        <v>4</v>
      </c>
      <c r="B24" s="22" t="s">
        <v>45</v>
      </c>
      <c r="C24" s="50" t="s">
        <v>46</v>
      </c>
      <c r="D24" s="51">
        <v>239</v>
      </c>
      <c r="E24" s="52">
        <v>20</v>
      </c>
      <c r="F24" s="53">
        <v>1</v>
      </c>
      <c r="G24" s="53">
        <v>1</v>
      </c>
      <c r="H24" s="54">
        <v>38.8</v>
      </c>
      <c r="I24" s="55"/>
      <c r="J24" s="55"/>
      <c r="K24" s="26" t="s">
        <v>18</v>
      </c>
    </row>
    <row r="25" spans="1:11" ht="15.75">
      <c r="A25" s="21">
        <v>5</v>
      </c>
      <c r="B25" s="22" t="s">
        <v>47</v>
      </c>
      <c r="C25" s="50" t="s">
        <v>48</v>
      </c>
      <c r="D25" s="51">
        <v>258</v>
      </c>
      <c r="E25" s="52">
        <v>0</v>
      </c>
      <c r="F25" s="53"/>
      <c r="G25" s="53"/>
      <c r="H25" s="54">
        <v>39.9</v>
      </c>
      <c r="I25" s="55"/>
      <c r="J25" s="55"/>
      <c r="K25" s="26" t="s">
        <v>18</v>
      </c>
    </row>
    <row r="26" spans="1:11" ht="15.75">
      <c r="A26" s="21">
        <v>6</v>
      </c>
      <c r="B26" s="22" t="s">
        <v>49</v>
      </c>
      <c r="C26" s="50" t="s">
        <v>50</v>
      </c>
      <c r="D26" s="51">
        <v>332</v>
      </c>
      <c r="E26" s="52">
        <v>0</v>
      </c>
      <c r="F26" s="53"/>
      <c r="G26" s="53"/>
      <c r="H26" s="54">
        <v>48.7</v>
      </c>
      <c r="I26" s="55"/>
      <c r="J26" s="55"/>
      <c r="K26" s="26" t="s">
        <v>18</v>
      </c>
    </row>
    <row r="27" spans="1:11" ht="15.75">
      <c r="A27" s="21">
        <v>7</v>
      </c>
      <c r="B27" s="22" t="s">
        <v>51</v>
      </c>
      <c r="C27" s="50" t="s">
        <v>52</v>
      </c>
      <c r="D27" s="51">
        <v>164</v>
      </c>
      <c r="E27" s="52">
        <v>15</v>
      </c>
      <c r="F27" s="53">
        <v>1</v>
      </c>
      <c r="G27" s="53">
        <v>1</v>
      </c>
      <c r="H27" s="54">
        <f>29.4+40</f>
        <v>69.4</v>
      </c>
      <c r="I27" s="55"/>
      <c r="J27" s="55"/>
      <c r="K27" s="26" t="s">
        <v>18</v>
      </c>
    </row>
    <row r="28" spans="1:11" ht="15.75">
      <c r="A28" s="21">
        <v>8</v>
      </c>
      <c r="B28" s="22" t="s">
        <v>53</v>
      </c>
      <c r="C28" s="50" t="s">
        <v>54</v>
      </c>
      <c r="D28" s="51">
        <v>182</v>
      </c>
      <c r="E28" s="52">
        <v>0</v>
      </c>
      <c r="F28" s="53"/>
      <c r="G28" s="53"/>
      <c r="H28" s="54">
        <v>31.9</v>
      </c>
      <c r="I28" s="55"/>
      <c r="J28" s="55"/>
      <c r="K28" s="26" t="s">
        <v>18</v>
      </c>
    </row>
    <row r="29" spans="1:11" ht="15.75">
      <c r="A29" s="21">
        <v>9</v>
      </c>
      <c r="B29" s="22" t="s">
        <v>55</v>
      </c>
      <c r="C29" s="50" t="s">
        <v>26</v>
      </c>
      <c r="D29" s="51">
        <v>169</v>
      </c>
      <c r="E29" s="52">
        <v>0</v>
      </c>
      <c r="F29" s="53"/>
      <c r="G29" s="53"/>
      <c r="H29" s="54">
        <v>27</v>
      </c>
      <c r="I29" s="55"/>
      <c r="J29" s="55"/>
      <c r="K29" s="26" t="s">
        <v>18</v>
      </c>
    </row>
    <row r="30" spans="1:11" ht="15.75">
      <c r="A30" s="21">
        <v>10</v>
      </c>
      <c r="B30" s="22" t="s">
        <v>56</v>
      </c>
      <c r="C30" s="50" t="s">
        <v>57</v>
      </c>
      <c r="D30" s="51">
        <v>173</v>
      </c>
      <c r="E30" s="52">
        <v>14</v>
      </c>
      <c r="F30" s="53">
        <v>1</v>
      </c>
      <c r="G30" s="53">
        <v>0.5</v>
      </c>
      <c r="H30" s="54">
        <f>28.7+40</f>
        <v>68.7</v>
      </c>
      <c r="I30" s="55"/>
      <c r="J30" s="55"/>
      <c r="K30" s="26" t="s">
        <v>18</v>
      </c>
    </row>
    <row r="31" spans="1:11" ht="15.75">
      <c r="A31" s="21">
        <v>11</v>
      </c>
      <c r="B31" s="22" t="s">
        <v>58</v>
      </c>
      <c r="C31" s="50" t="s">
        <v>59</v>
      </c>
      <c r="D31" s="51">
        <v>190</v>
      </c>
      <c r="E31" s="52">
        <v>0</v>
      </c>
      <c r="F31" s="53"/>
      <c r="G31" s="53"/>
      <c r="H31" s="54">
        <v>30.9</v>
      </c>
      <c r="I31" s="55"/>
      <c r="J31" s="55"/>
      <c r="K31" s="26" t="s">
        <v>18</v>
      </c>
    </row>
    <row r="32" spans="1:11" ht="15.75">
      <c r="A32" s="21">
        <v>12</v>
      </c>
      <c r="B32" s="22" t="s">
        <v>60</v>
      </c>
      <c r="C32" s="50" t="s">
        <v>61</v>
      </c>
      <c r="D32" s="51">
        <v>197</v>
      </c>
      <c r="E32" s="52">
        <v>18</v>
      </c>
      <c r="F32" s="53">
        <v>1</v>
      </c>
      <c r="G32" s="53">
        <v>1</v>
      </c>
      <c r="H32" s="54">
        <v>31.8</v>
      </c>
      <c r="I32" s="55"/>
      <c r="J32" s="55"/>
      <c r="K32" s="26" t="s">
        <v>18</v>
      </c>
    </row>
    <row r="33" spans="1:11" ht="15.75">
      <c r="A33" s="21">
        <v>13</v>
      </c>
      <c r="B33" s="22" t="s">
        <v>62</v>
      </c>
      <c r="C33" s="50" t="s">
        <v>63</v>
      </c>
      <c r="D33" s="51">
        <v>179</v>
      </c>
      <c r="E33" s="52">
        <v>12</v>
      </c>
      <c r="F33" s="53">
        <v>1</v>
      </c>
      <c r="G33" s="53">
        <v>1</v>
      </c>
      <c r="H33" s="54">
        <f>30.6+50</f>
        <v>80.6</v>
      </c>
      <c r="I33" s="55"/>
      <c r="J33" s="55"/>
      <c r="K33" s="26" t="s">
        <v>18</v>
      </c>
    </row>
    <row r="34" spans="1:11" ht="15.75">
      <c r="A34" s="21">
        <v>14</v>
      </c>
      <c r="B34" s="22" t="s">
        <v>64</v>
      </c>
      <c r="C34" s="50" t="s">
        <v>65</v>
      </c>
      <c r="D34" s="51">
        <v>265</v>
      </c>
      <c r="E34" s="52">
        <v>12</v>
      </c>
      <c r="F34" s="53">
        <v>1</v>
      </c>
      <c r="G34" s="53">
        <v>1</v>
      </c>
      <c r="H34" s="54">
        <v>40.2</v>
      </c>
      <c r="I34" s="55"/>
      <c r="J34" s="55"/>
      <c r="K34" s="26" t="s">
        <v>18</v>
      </c>
    </row>
    <row r="35" spans="1:11" ht="15.75">
      <c r="A35" s="21">
        <v>15</v>
      </c>
      <c r="B35" s="22" t="s">
        <v>66</v>
      </c>
      <c r="C35" s="50" t="s">
        <v>67</v>
      </c>
      <c r="D35" s="51">
        <v>125</v>
      </c>
      <c r="E35" s="52">
        <v>0</v>
      </c>
      <c r="F35" s="53"/>
      <c r="G35" s="53"/>
      <c r="H35" s="54">
        <v>24.8</v>
      </c>
      <c r="I35" s="55"/>
      <c r="J35" s="55"/>
      <c r="K35" s="26" t="s">
        <v>18</v>
      </c>
    </row>
    <row r="36" spans="1:11" ht="15.75">
      <c r="A36" s="21">
        <v>16</v>
      </c>
      <c r="B36" s="22" t="s">
        <v>68</v>
      </c>
      <c r="C36" s="50" t="s">
        <v>69</v>
      </c>
      <c r="D36" s="51">
        <v>285</v>
      </c>
      <c r="E36" s="52">
        <v>22</v>
      </c>
      <c r="F36" s="53">
        <v>1</v>
      </c>
      <c r="G36" s="53">
        <v>1</v>
      </c>
      <c r="H36" s="54">
        <v>47.6</v>
      </c>
      <c r="I36" s="55"/>
      <c r="J36" s="55"/>
      <c r="K36" s="26" t="s">
        <v>18</v>
      </c>
    </row>
    <row r="37" spans="1:11" ht="15.75">
      <c r="A37" s="21">
        <v>17</v>
      </c>
      <c r="B37" s="22" t="s">
        <v>70</v>
      </c>
      <c r="C37" s="50" t="s">
        <v>71</v>
      </c>
      <c r="D37" s="51">
        <v>166</v>
      </c>
      <c r="E37" s="52">
        <v>9</v>
      </c>
      <c r="F37" s="53">
        <v>1</v>
      </c>
      <c r="G37" s="53">
        <v>0.5</v>
      </c>
      <c r="H37" s="54">
        <f>30.2+50</f>
        <v>80.2</v>
      </c>
      <c r="I37" s="55"/>
      <c r="J37" s="55"/>
      <c r="K37" s="26" t="s">
        <v>18</v>
      </c>
    </row>
    <row r="38" spans="1:11" ht="15.75">
      <c r="A38" s="21">
        <v>18</v>
      </c>
      <c r="B38" s="22" t="s">
        <v>72</v>
      </c>
      <c r="C38" s="50" t="s">
        <v>73</v>
      </c>
      <c r="D38" s="51">
        <v>150</v>
      </c>
      <c r="E38" s="52">
        <v>11</v>
      </c>
      <c r="F38" s="53">
        <v>1</v>
      </c>
      <c r="G38" s="53">
        <v>1</v>
      </c>
      <c r="H38" s="54">
        <f>27.5+50</f>
        <v>77.5</v>
      </c>
      <c r="I38" s="55"/>
      <c r="J38" s="55"/>
      <c r="K38" s="26" t="s">
        <v>18</v>
      </c>
    </row>
    <row r="39" spans="1:11" ht="15.75">
      <c r="A39" s="21">
        <v>19</v>
      </c>
      <c r="B39" s="22" t="s">
        <v>74</v>
      </c>
      <c r="C39" s="50" t="s">
        <v>75</v>
      </c>
      <c r="D39" s="51">
        <v>175</v>
      </c>
      <c r="E39" s="52">
        <v>12</v>
      </c>
      <c r="F39" s="53">
        <v>1</v>
      </c>
      <c r="G39" s="53">
        <v>1</v>
      </c>
      <c r="H39" s="54">
        <f>30.2+50</f>
        <v>80.2</v>
      </c>
      <c r="I39" s="55"/>
      <c r="J39" s="55"/>
      <c r="K39" s="26" t="s">
        <v>18</v>
      </c>
    </row>
    <row r="40" spans="1:11" ht="15.75">
      <c r="A40" s="21">
        <v>20</v>
      </c>
      <c r="B40" s="22" t="s">
        <v>76</v>
      </c>
      <c r="C40" s="50" t="s">
        <v>77</v>
      </c>
      <c r="D40" s="51">
        <v>159</v>
      </c>
      <c r="E40" s="52">
        <v>12</v>
      </c>
      <c r="F40" s="53">
        <v>1</v>
      </c>
      <c r="G40" s="53">
        <v>0.5</v>
      </c>
      <c r="H40" s="54">
        <f>28.4+40</f>
        <v>68.4</v>
      </c>
      <c r="I40" s="55"/>
      <c r="J40" s="55"/>
      <c r="K40" s="26" t="s">
        <v>18</v>
      </c>
    </row>
    <row r="41" spans="1:11" ht="15.75">
      <c r="A41" s="21">
        <v>21</v>
      </c>
      <c r="B41" s="22" t="s">
        <v>78</v>
      </c>
      <c r="C41" s="50" t="s">
        <v>79</v>
      </c>
      <c r="D41" s="51">
        <v>117</v>
      </c>
      <c r="E41" s="52">
        <v>0</v>
      </c>
      <c r="F41" s="53"/>
      <c r="G41" s="53"/>
      <c r="H41" s="54">
        <v>25.2</v>
      </c>
      <c r="I41" s="55"/>
      <c r="J41" s="55"/>
      <c r="K41" s="26" t="s">
        <v>18</v>
      </c>
    </row>
    <row r="42" spans="1:11" ht="15.75">
      <c r="A42" s="21">
        <v>22</v>
      </c>
      <c r="B42" s="22" t="s">
        <v>80</v>
      </c>
      <c r="C42" s="50" t="s">
        <v>81</v>
      </c>
      <c r="D42" s="51">
        <v>133</v>
      </c>
      <c r="E42" s="52">
        <v>5</v>
      </c>
      <c r="F42" s="53">
        <v>1</v>
      </c>
      <c r="G42" s="53">
        <v>0.5</v>
      </c>
      <c r="H42" s="54">
        <f>23.7+40</f>
        <v>63.7</v>
      </c>
      <c r="I42" s="55"/>
      <c r="J42" s="55"/>
      <c r="K42" s="26" t="s">
        <v>18</v>
      </c>
    </row>
    <row r="43" spans="1:11" ht="15.75">
      <c r="A43" s="21">
        <v>23</v>
      </c>
      <c r="B43" s="22" t="s">
        <v>82</v>
      </c>
      <c r="C43" s="50" t="s">
        <v>83</v>
      </c>
      <c r="D43" s="51">
        <v>114</v>
      </c>
      <c r="E43" s="52">
        <v>14</v>
      </c>
      <c r="F43" s="53">
        <v>1</v>
      </c>
      <c r="G43" s="53">
        <v>1</v>
      </c>
      <c r="H43" s="54">
        <v>21.9</v>
      </c>
      <c r="I43" s="55"/>
      <c r="J43" s="55"/>
      <c r="K43" s="26" t="s">
        <v>18</v>
      </c>
    </row>
    <row r="44" spans="1:11" ht="15.75">
      <c r="A44" s="21">
        <v>24</v>
      </c>
      <c r="B44" s="22" t="s">
        <v>84</v>
      </c>
      <c r="C44" s="50" t="s">
        <v>85</v>
      </c>
      <c r="D44" s="51">
        <v>125</v>
      </c>
      <c r="E44" s="52">
        <v>0</v>
      </c>
      <c r="F44" s="53"/>
      <c r="G44" s="53"/>
      <c r="H44" s="54">
        <v>25.5</v>
      </c>
      <c r="I44" s="55"/>
      <c r="J44" s="55"/>
      <c r="K44" s="26" t="s">
        <v>18</v>
      </c>
    </row>
    <row r="45" spans="1:11" ht="15.75">
      <c r="A45" s="27">
        <v>25</v>
      </c>
      <c r="B45" s="28" t="s">
        <v>86</v>
      </c>
      <c r="C45" s="56" t="s">
        <v>87</v>
      </c>
      <c r="D45" s="57">
        <v>73</v>
      </c>
      <c r="E45" s="52">
        <v>0</v>
      </c>
      <c r="F45" s="53"/>
      <c r="G45" s="53"/>
      <c r="H45" s="58">
        <v>18.4</v>
      </c>
      <c r="I45" s="55"/>
      <c r="J45" s="55"/>
      <c r="K45" s="26" t="s">
        <v>18</v>
      </c>
    </row>
    <row r="46" spans="1:11" ht="15.75">
      <c r="A46" s="21">
        <v>26</v>
      </c>
      <c r="B46" s="22" t="s">
        <v>88</v>
      </c>
      <c r="C46" s="50" t="s">
        <v>89</v>
      </c>
      <c r="D46" s="51">
        <v>200</v>
      </c>
      <c r="E46" s="52">
        <v>12</v>
      </c>
      <c r="F46" s="53">
        <v>1</v>
      </c>
      <c r="G46" s="53">
        <v>1</v>
      </c>
      <c r="H46" s="54">
        <v>33.4</v>
      </c>
      <c r="I46" s="55"/>
      <c r="J46" s="55"/>
      <c r="K46" s="26" t="s">
        <v>18</v>
      </c>
    </row>
    <row r="47" spans="1:11" ht="15.75">
      <c r="A47" s="27">
        <v>27</v>
      </c>
      <c r="B47" s="28" t="s">
        <v>90</v>
      </c>
      <c r="C47" s="56" t="s">
        <v>91</v>
      </c>
      <c r="D47" s="57">
        <v>97</v>
      </c>
      <c r="E47" s="52">
        <v>0</v>
      </c>
      <c r="F47" s="53"/>
      <c r="G47" s="53"/>
      <c r="H47" s="58">
        <v>20</v>
      </c>
      <c r="I47" s="55"/>
      <c r="J47" s="55"/>
      <c r="K47" s="26" t="s">
        <v>18</v>
      </c>
    </row>
    <row r="48" spans="1:11" ht="15.75">
      <c r="A48" s="21">
        <v>28</v>
      </c>
      <c r="B48" s="22" t="s">
        <v>92</v>
      </c>
      <c r="C48" s="50" t="s">
        <v>93</v>
      </c>
      <c r="D48" s="51">
        <v>140</v>
      </c>
      <c r="E48" s="52">
        <v>9</v>
      </c>
      <c r="F48" s="53">
        <v>1</v>
      </c>
      <c r="G48" s="53">
        <v>0.5</v>
      </c>
      <c r="H48" s="54">
        <f>25.8+50</f>
        <v>75.8</v>
      </c>
      <c r="I48" s="55"/>
      <c r="J48" s="55"/>
      <c r="K48" s="26" t="s">
        <v>18</v>
      </c>
    </row>
    <row r="49" spans="1:11" ht="15.75">
      <c r="A49" s="21">
        <v>29</v>
      </c>
      <c r="B49" s="22" t="s">
        <v>94</v>
      </c>
      <c r="C49" s="50" t="s">
        <v>95</v>
      </c>
      <c r="D49" s="51">
        <v>145</v>
      </c>
      <c r="E49" s="52">
        <v>14</v>
      </c>
      <c r="F49" s="53">
        <v>1</v>
      </c>
      <c r="G49" s="53">
        <v>1</v>
      </c>
      <c r="H49" s="54">
        <f>26.1+50</f>
        <v>76.1</v>
      </c>
      <c r="I49" s="55"/>
      <c r="J49" s="55"/>
      <c r="K49" s="26" t="s">
        <v>18</v>
      </c>
    </row>
    <row r="50" spans="1:11" ht="15.75">
      <c r="A50" s="27">
        <v>30</v>
      </c>
      <c r="B50" s="28" t="s">
        <v>96</v>
      </c>
      <c r="C50" s="56" t="s">
        <v>97</v>
      </c>
      <c r="D50" s="57">
        <v>95</v>
      </c>
      <c r="E50" s="52">
        <v>0</v>
      </c>
      <c r="F50" s="53"/>
      <c r="G50" s="53"/>
      <c r="H50" s="58">
        <v>18.6</v>
      </c>
      <c r="I50" s="55"/>
      <c r="J50" s="55"/>
      <c r="K50" s="26" t="s">
        <v>18</v>
      </c>
    </row>
    <row r="51" spans="1:11" ht="15.75">
      <c r="A51" s="21">
        <v>31</v>
      </c>
      <c r="B51" s="22" t="s">
        <v>98</v>
      </c>
      <c r="C51" s="50" t="s">
        <v>26</v>
      </c>
      <c r="D51" s="51">
        <v>117</v>
      </c>
      <c r="E51" s="52">
        <v>0</v>
      </c>
      <c r="F51" s="53"/>
      <c r="G51" s="53"/>
      <c r="H51" s="54">
        <v>21.2</v>
      </c>
      <c r="I51" s="55"/>
      <c r="J51" s="55"/>
      <c r="K51" s="26" t="s">
        <v>18</v>
      </c>
    </row>
    <row r="52" spans="1:11" ht="16.5" thickBot="1">
      <c r="A52" s="32">
        <v>32</v>
      </c>
      <c r="B52" s="33" t="s">
        <v>99</v>
      </c>
      <c r="C52" s="59" t="s">
        <v>100</v>
      </c>
      <c r="D52" s="60">
        <v>168</v>
      </c>
      <c r="E52" s="61">
        <v>11</v>
      </c>
      <c r="F52" s="62">
        <v>1</v>
      </c>
      <c r="G52" s="62">
        <v>1</v>
      </c>
      <c r="H52" s="63">
        <v>29</v>
      </c>
      <c r="I52" s="64"/>
      <c r="J52" s="64"/>
      <c r="K52" s="37" t="s">
        <v>18</v>
      </c>
    </row>
    <row r="53" spans="1:11" ht="22.5" customHeight="1" thickBot="1">
      <c r="A53" s="65">
        <v>32</v>
      </c>
      <c r="B53" s="66" t="s">
        <v>101</v>
      </c>
      <c r="C53" s="67"/>
      <c r="D53" s="68">
        <f>SUM(D21:D52)</f>
        <v>5573</v>
      </c>
      <c r="E53" s="68">
        <f aca="true" t="shared" si="1" ref="E53:J53">SUM(E21:E52)</f>
        <v>236</v>
      </c>
      <c r="F53" s="68">
        <f t="shared" si="1"/>
        <v>18</v>
      </c>
      <c r="G53" s="68">
        <f t="shared" si="1"/>
        <v>15.5</v>
      </c>
      <c r="H53" s="68">
        <f t="shared" si="1"/>
        <v>1463.9000000000003</v>
      </c>
      <c r="I53" s="68">
        <f t="shared" si="1"/>
        <v>0</v>
      </c>
      <c r="J53" s="68">
        <f t="shared" si="1"/>
        <v>0</v>
      </c>
      <c r="K53" s="42" t="s">
        <v>18</v>
      </c>
    </row>
    <row r="54" spans="1:11" ht="15.75">
      <c r="A54" s="69">
        <v>1</v>
      </c>
      <c r="B54" s="70" t="s">
        <v>102</v>
      </c>
      <c r="C54" s="71" t="s">
        <v>36</v>
      </c>
      <c r="D54" s="72">
        <v>271</v>
      </c>
      <c r="E54" s="72">
        <v>12</v>
      </c>
      <c r="F54" s="72">
        <v>1</v>
      </c>
      <c r="G54" s="72">
        <v>0.5</v>
      </c>
      <c r="H54" s="72">
        <f>34.3+40</f>
        <v>74.3</v>
      </c>
      <c r="I54" s="73"/>
      <c r="J54" s="74"/>
      <c r="K54" s="19" t="s">
        <v>18</v>
      </c>
    </row>
    <row r="55" spans="1:11" ht="15.75">
      <c r="A55" s="75">
        <v>2</v>
      </c>
      <c r="B55" s="28" t="s">
        <v>103</v>
      </c>
      <c r="C55" s="76" t="s">
        <v>104</v>
      </c>
      <c r="D55" s="77">
        <v>30</v>
      </c>
      <c r="E55" s="78">
        <v>0</v>
      </c>
      <c r="F55" s="78">
        <v>0</v>
      </c>
      <c r="G55" s="78">
        <v>0</v>
      </c>
      <c r="H55" s="77">
        <v>8.7</v>
      </c>
      <c r="I55" s="55"/>
      <c r="J55" s="55"/>
      <c r="K55" s="26" t="s">
        <v>18</v>
      </c>
    </row>
    <row r="56" spans="1:11" ht="15.75">
      <c r="A56" s="75">
        <v>3</v>
      </c>
      <c r="B56" s="28" t="s">
        <v>105</v>
      </c>
      <c r="C56" s="76" t="s">
        <v>106</v>
      </c>
      <c r="D56" s="79">
        <v>64</v>
      </c>
      <c r="E56" s="78">
        <v>0</v>
      </c>
      <c r="F56" s="78">
        <v>0</v>
      </c>
      <c r="G56" s="78">
        <v>0</v>
      </c>
      <c r="H56" s="79">
        <v>12.7</v>
      </c>
      <c r="I56" s="55"/>
      <c r="J56" s="55"/>
      <c r="K56" s="26" t="s">
        <v>18</v>
      </c>
    </row>
    <row r="57" spans="1:11" ht="17.25" customHeight="1">
      <c r="A57" s="75">
        <v>4</v>
      </c>
      <c r="B57" s="28" t="s">
        <v>107</v>
      </c>
      <c r="C57" s="76" t="s">
        <v>108</v>
      </c>
      <c r="D57" s="79">
        <v>28</v>
      </c>
      <c r="E57" s="78">
        <v>0</v>
      </c>
      <c r="F57" s="78">
        <v>0</v>
      </c>
      <c r="G57" s="78">
        <v>0</v>
      </c>
      <c r="H57" s="79">
        <v>6.7</v>
      </c>
      <c r="I57" s="55"/>
      <c r="J57" s="55"/>
      <c r="K57" s="26" t="s">
        <v>18</v>
      </c>
    </row>
    <row r="58" spans="1:11" ht="16.5" thickBot="1">
      <c r="A58" s="80">
        <v>5</v>
      </c>
      <c r="B58" s="81" t="s">
        <v>109</v>
      </c>
      <c r="C58" s="82" t="s">
        <v>110</v>
      </c>
      <c r="D58" s="83">
        <v>23</v>
      </c>
      <c r="E58" s="84">
        <v>0</v>
      </c>
      <c r="F58" s="84">
        <v>0</v>
      </c>
      <c r="G58" s="84">
        <v>0</v>
      </c>
      <c r="H58" s="83">
        <v>7</v>
      </c>
      <c r="I58" s="64"/>
      <c r="J58" s="64"/>
      <c r="K58" s="37" t="s">
        <v>18</v>
      </c>
    </row>
    <row r="59" spans="1:11" ht="20.25" customHeight="1" thickBot="1">
      <c r="A59" s="85">
        <v>5</v>
      </c>
      <c r="B59" s="86" t="s">
        <v>111</v>
      </c>
      <c r="C59" s="86"/>
      <c r="D59" s="68">
        <f>SUM(D54:D58)</f>
        <v>416</v>
      </c>
      <c r="E59" s="68">
        <f aca="true" t="shared" si="2" ref="E59:J59">SUM(E54:E58)</f>
        <v>12</v>
      </c>
      <c r="F59" s="68">
        <f t="shared" si="2"/>
        <v>1</v>
      </c>
      <c r="G59" s="68">
        <f t="shared" si="2"/>
        <v>0.5</v>
      </c>
      <c r="H59" s="68">
        <f t="shared" si="2"/>
        <v>109.4</v>
      </c>
      <c r="I59" s="68">
        <f t="shared" si="2"/>
        <v>0</v>
      </c>
      <c r="J59" s="68">
        <f t="shared" si="2"/>
        <v>0</v>
      </c>
      <c r="K59" s="87" t="s">
        <v>18</v>
      </c>
    </row>
    <row r="60" spans="1:11" ht="16.5" thickBot="1">
      <c r="A60" s="88"/>
      <c r="B60" s="89" t="s">
        <v>112</v>
      </c>
      <c r="C60" s="90"/>
      <c r="D60" s="91"/>
      <c r="E60" s="91"/>
      <c r="F60" s="91"/>
      <c r="G60" s="91"/>
      <c r="H60" s="91"/>
      <c r="I60" s="91"/>
      <c r="J60" s="91"/>
      <c r="K60" s="92"/>
    </row>
    <row r="61" spans="1:11" ht="23.25" customHeight="1" thickBot="1">
      <c r="A61" s="93">
        <v>49</v>
      </c>
      <c r="B61" s="86" t="s">
        <v>113</v>
      </c>
      <c r="C61" s="94"/>
      <c r="D61" s="94">
        <f>D59+D53+D20</f>
        <v>11657</v>
      </c>
      <c r="E61" s="94">
        <f aca="true" t="shared" si="3" ref="E61:J61">E59+E53+E20</f>
        <v>493</v>
      </c>
      <c r="F61" s="94">
        <f t="shared" si="3"/>
        <v>29</v>
      </c>
      <c r="G61" s="94">
        <f t="shared" si="3"/>
        <v>30</v>
      </c>
      <c r="H61" s="95">
        <f t="shared" si="3"/>
        <v>2472.0000000000005</v>
      </c>
      <c r="I61" s="94">
        <f t="shared" si="3"/>
        <v>0</v>
      </c>
      <c r="J61" s="94">
        <f t="shared" si="3"/>
        <v>0</v>
      </c>
      <c r="K61" s="87"/>
    </row>
  </sheetData>
  <sheetProtection/>
  <mergeCells count="12">
    <mergeCell ref="G4:G6"/>
    <mergeCell ref="H4:H6"/>
    <mergeCell ref="I4:J4"/>
    <mergeCell ref="K4:K6"/>
    <mergeCell ref="I5:I6"/>
    <mergeCell ref="J5:J6"/>
    <mergeCell ref="A4:A6"/>
    <mergeCell ref="B4:B6"/>
    <mergeCell ref="C4:C6"/>
    <mergeCell ref="D4:D6"/>
    <mergeCell ref="E4:E6"/>
    <mergeCell ref="F4:F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D79" sqref="D78:D79"/>
    </sheetView>
  </sheetViews>
  <sheetFormatPr defaultColWidth="9.140625" defaultRowHeight="15"/>
  <cols>
    <col min="1" max="1" width="3.7109375" style="96" customWidth="1"/>
    <col min="2" max="2" width="21.8515625" style="96" customWidth="1"/>
    <col min="3" max="3" width="12.421875" style="96" customWidth="1"/>
    <col min="4" max="4" width="10.8515625" style="96" customWidth="1"/>
    <col min="5" max="5" width="10.7109375" style="96" customWidth="1"/>
    <col min="6" max="6" width="11.00390625" style="96" customWidth="1"/>
    <col min="7" max="9" width="12.140625" style="96" customWidth="1"/>
    <col min="10" max="16384" width="9.140625" style="96" customWidth="1"/>
  </cols>
  <sheetData>
    <row r="1" spans="3:6" ht="12.75">
      <c r="C1" s="97" t="s">
        <v>114</v>
      </c>
      <c r="D1" s="97"/>
      <c r="E1" s="97"/>
      <c r="F1" s="97"/>
    </row>
    <row r="2" ht="12.75">
      <c r="B2" s="98" t="s">
        <v>115</v>
      </c>
    </row>
    <row r="3" ht="0.75" customHeight="1" thickBot="1"/>
    <row r="4" spans="1:13" ht="117.75" customHeight="1">
      <c r="A4" s="99" t="s">
        <v>116</v>
      </c>
      <c r="B4" s="100" t="s">
        <v>117</v>
      </c>
      <c r="C4" s="101" t="s">
        <v>118</v>
      </c>
      <c r="D4" s="101" t="s">
        <v>119</v>
      </c>
      <c r="E4" s="101" t="s">
        <v>120</v>
      </c>
      <c r="F4" s="101" t="s">
        <v>121</v>
      </c>
      <c r="G4" s="101" t="s">
        <v>122</v>
      </c>
      <c r="H4" s="102" t="s">
        <v>123</v>
      </c>
      <c r="I4" s="103" t="s">
        <v>124</v>
      </c>
      <c r="J4" s="104"/>
      <c r="K4" s="104"/>
      <c r="L4" s="104"/>
      <c r="M4" s="104"/>
    </row>
    <row r="5" spans="1:9" ht="12.75">
      <c r="A5" s="105">
        <v>1</v>
      </c>
      <c r="B5" s="106" t="s">
        <v>125</v>
      </c>
      <c r="C5" s="107">
        <v>911</v>
      </c>
      <c r="D5" s="107">
        <v>28</v>
      </c>
      <c r="E5" s="107">
        <v>1</v>
      </c>
      <c r="F5" s="107">
        <v>1</v>
      </c>
      <c r="G5" s="107">
        <v>126.4</v>
      </c>
      <c r="H5" s="108"/>
      <c r="I5" s="109">
        <f>G5+H5</f>
        <v>126.4</v>
      </c>
    </row>
    <row r="6" spans="1:9" ht="12.75">
      <c r="A6" s="105">
        <v>2</v>
      </c>
      <c r="B6" s="106" t="s">
        <v>126</v>
      </c>
      <c r="C6" s="107">
        <v>703</v>
      </c>
      <c r="D6" s="107">
        <v>20</v>
      </c>
      <c r="E6" s="107">
        <v>1</v>
      </c>
      <c r="F6" s="107">
        <v>1</v>
      </c>
      <c r="G6" s="107">
        <v>98.6</v>
      </c>
      <c r="H6" s="108"/>
      <c r="I6" s="109">
        <f aca="true" t="shared" si="0" ref="I6:I36">G6+H6</f>
        <v>98.6</v>
      </c>
    </row>
    <row r="7" spans="1:9" ht="12.75">
      <c r="A7" s="105">
        <v>3</v>
      </c>
      <c r="B7" s="106" t="s">
        <v>21</v>
      </c>
      <c r="C7" s="107">
        <v>315</v>
      </c>
      <c r="D7" s="107">
        <v>24</v>
      </c>
      <c r="E7" s="107">
        <v>1</v>
      </c>
      <c r="F7" s="107">
        <v>1</v>
      </c>
      <c r="G7" s="107">
        <v>59.2</v>
      </c>
      <c r="H7" s="108"/>
      <c r="I7" s="109">
        <f t="shared" si="0"/>
        <v>59.2</v>
      </c>
    </row>
    <row r="8" spans="1:9" ht="12.75">
      <c r="A8" s="105">
        <v>4</v>
      </c>
      <c r="B8" s="106" t="s">
        <v>127</v>
      </c>
      <c r="C8" s="107">
        <v>387</v>
      </c>
      <c r="D8" s="107">
        <v>18</v>
      </c>
      <c r="E8" s="107">
        <v>1</v>
      </c>
      <c r="F8" s="107">
        <v>1</v>
      </c>
      <c r="G8" s="107">
        <v>67.1</v>
      </c>
      <c r="H8" s="108"/>
      <c r="I8" s="109">
        <f t="shared" si="0"/>
        <v>67.1</v>
      </c>
    </row>
    <row r="9" spans="1:9" ht="12.75">
      <c r="A9" s="105">
        <v>5</v>
      </c>
      <c r="B9" s="106" t="s">
        <v>128</v>
      </c>
      <c r="C9" s="107">
        <v>682</v>
      </c>
      <c r="D9" s="107">
        <v>30</v>
      </c>
      <c r="E9" s="107">
        <v>2</v>
      </c>
      <c r="F9" s="107">
        <v>1</v>
      </c>
      <c r="G9" s="107">
        <v>92.7</v>
      </c>
      <c r="H9" s="108"/>
      <c r="I9" s="109">
        <f t="shared" si="0"/>
        <v>92.7</v>
      </c>
    </row>
    <row r="10" spans="1:9" ht="12.75">
      <c r="A10" s="105">
        <v>6</v>
      </c>
      <c r="B10" s="106" t="s">
        <v>129</v>
      </c>
      <c r="C10" s="107">
        <v>390</v>
      </c>
      <c r="D10" s="107">
        <v>15</v>
      </c>
      <c r="E10" s="107">
        <v>1</v>
      </c>
      <c r="F10" s="107">
        <v>1</v>
      </c>
      <c r="G10" s="107">
        <v>70.1</v>
      </c>
      <c r="H10" s="108"/>
      <c r="I10" s="109">
        <f t="shared" si="0"/>
        <v>70.1</v>
      </c>
    </row>
    <row r="11" spans="1:9" ht="12.75">
      <c r="A11" s="105">
        <v>7</v>
      </c>
      <c r="B11" s="106" t="s">
        <v>130</v>
      </c>
      <c r="C11" s="107">
        <v>423</v>
      </c>
      <c r="D11" s="107">
        <v>15</v>
      </c>
      <c r="E11" s="107">
        <v>1</v>
      </c>
      <c r="F11" s="107">
        <v>0</v>
      </c>
      <c r="G11" s="107">
        <v>68.6</v>
      </c>
      <c r="H11" s="108"/>
      <c r="I11" s="109">
        <f t="shared" si="0"/>
        <v>68.6</v>
      </c>
    </row>
    <row r="12" spans="1:9" ht="12.75">
      <c r="A12" s="105">
        <v>8</v>
      </c>
      <c r="B12" s="106" t="s">
        <v>131</v>
      </c>
      <c r="C12" s="107">
        <v>534</v>
      </c>
      <c r="D12" s="107">
        <v>28</v>
      </c>
      <c r="E12" s="107">
        <v>2</v>
      </c>
      <c r="F12" s="107">
        <v>1</v>
      </c>
      <c r="G12" s="107">
        <v>78.9</v>
      </c>
      <c r="H12" s="108"/>
      <c r="I12" s="109">
        <f t="shared" si="0"/>
        <v>78.9</v>
      </c>
    </row>
    <row r="13" spans="1:9" ht="12.75">
      <c r="A13" s="105">
        <v>9</v>
      </c>
      <c r="B13" s="106" t="s">
        <v>132</v>
      </c>
      <c r="C13" s="107">
        <v>217</v>
      </c>
      <c r="D13" s="107">
        <v>27</v>
      </c>
      <c r="E13" s="107">
        <v>1</v>
      </c>
      <c r="F13" s="107">
        <v>1</v>
      </c>
      <c r="G13" s="107">
        <v>42.4</v>
      </c>
      <c r="H13" s="108"/>
      <c r="I13" s="109">
        <f t="shared" si="0"/>
        <v>42.4</v>
      </c>
    </row>
    <row r="14" spans="1:9" ht="12.75">
      <c r="A14" s="105">
        <v>10</v>
      </c>
      <c r="B14" s="106" t="s">
        <v>133</v>
      </c>
      <c r="C14" s="107">
        <v>386</v>
      </c>
      <c r="D14" s="107">
        <v>15</v>
      </c>
      <c r="E14" s="107">
        <v>1</v>
      </c>
      <c r="F14" s="107">
        <v>1</v>
      </c>
      <c r="G14" s="107">
        <v>79.2</v>
      </c>
      <c r="H14" s="108"/>
      <c r="I14" s="109">
        <f t="shared" si="0"/>
        <v>79.2</v>
      </c>
    </row>
    <row r="15" spans="1:9" ht="13.5" thickBot="1">
      <c r="A15" s="110">
        <v>11</v>
      </c>
      <c r="B15" s="111" t="s">
        <v>134</v>
      </c>
      <c r="C15" s="112">
        <v>644</v>
      </c>
      <c r="D15" s="112">
        <v>25</v>
      </c>
      <c r="E15" s="112">
        <v>2</v>
      </c>
      <c r="F15" s="112">
        <v>1</v>
      </c>
      <c r="G15" s="112">
        <v>95.4</v>
      </c>
      <c r="H15" s="113"/>
      <c r="I15" s="109">
        <f t="shared" si="0"/>
        <v>95.4</v>
      </c>
    </row>
    <row r="16" spans="1:9" ht="13.5" thickBot="1">
      <c r="A16" s="114"/>
      <c r="B16" s="115" t="s">
        <v>39</v>
      </c>
      <c r="C16" s="116">
        <f aca="true" t="shared" si="1" ref="C16:I16">SUM(C5:C15)</f>
        <v>5592</v>
      </c>
      <c r="D16" s="116">
        <f t="shared" si="1"/>
        <v>245</v>
      </c>
      <c r="E16" s="116">
        <f t="shared" si="1"/>
        <v>14</v>
      </c>
      <c r="F16" s="116">
        <f t="shared" si="1"/>
        <v>10</v>
      </c>
      <c r="G16" s="116">
        <f t="shared" si="1"/>
        <v>878.5999999999999</v>
      </c>
      <c r="H16" s="117">
        <f t="shared" si="1"/>
        <v>0</v>
      </c>
      <c r="I16" s="118">
        <f t="shared" si="1"/>
        <v>878.5999999999999</v>
      </c>
    </row>
    <row r="17" spans="1:9" ht="14.25">
      <c r="A17" s="119">
        <v>1</v>
      </c>
      <c r="B17" s="120" t="s">
        <v>135</v>
      </c>
      <c r="C17" s="121">
        <v>239</v>
      </c>
      <c r="D17" s="121">
        <v>20</v>
      </c>
      <c r="E17" s="121">
        <v>1</v>
      </c>
      <c r="F17" s="121">
        <v>1</v>
      </c>
      <c r="G17" s="121">
        <v>38.8</v>
      </c>
      <c r="H17" s="122"/>
      <c r="I17" s="109">
        <f t="shared" si="0"/>
        <v>38.8</v>
      </c>
    </row>
    <row r="18" spans="1:9" ht="14.25">
      <c r="A18" s="105">
        <v>2</v>
      </c>
      <c r="B18" s="106" t="s">
        <v>136</v>
      </c>
      <c r="C18" s="107">
        <v>164</v>
      </c>
      <c r="D18" s="107">
        <v>15</v>
      </c>
      <c r="E18" s="107">
        <v>1</v>
      </c>
      <c r="F18" s="107">
        <v>1</v>
      </c>
      <c r="G18" s="107">
        <v>29.4</v>
      </c>
      <c r="H18" s="123">
        <v>40</v>
      </c>
      <c r="I18" s="109">
        <f t="shared" si="0"/>
        <v>69.4</v>
      </c>
    </row>
    <row r="19" spans="1:9" ht="14.25">
      <c r="A19" s="105">
        <v>3</v>
      </c>
      <c r="B19" s="106" t="s">
        <v>137</v>
      </c>
      <c r="C19" s="107">
        <v>173</v>
      </c>
      <c r="D19" s="107">
        <v>14</v>
      </c>
      <c r="E19" s="107">
        <v>0.5</v>
      </c>
      <c r="F19" s="107">
        <v>1</v>
      </c>
      <c r="G19" s="107">
        <v>28.7</v>
      </c>
      <c r="H19" s="123">
        <v>40</v>
      </c>
      <c r="I19" s="109">
        <f t="shared" si="0"/>
        <v>68.7</v>
      </c>
    </row>
    <row r="20" spans="1:9" ht="14.25">
      <c r="A20" s="105">
        <v>4</v>
      </c>
      <c r="B20" s="106" t="s">
        <v>138</v>
      </c>
      <c r="C20" s="107">
        <v>197</v>
      </c>
      <c r="D20" s="107">
        <v>18</v>
      </c>
      <c r="E20" s="107">
        <v>1</v>
      </c>
      <c r="F20" s="107">
        <v>1</v>
      </c>
      <c r="G20" s="107">
        <v>31.8</v>
      </c>
      <c r="H20" s="123"/>
      <c r="I20" s="109">
        <f t="shared" si="0"/>
        <v>31.8</v>
      </c>
    </row>
    <row r="21" spans="1:9" ht="14.25">
      <c r="A21" s="105">
        <v>5</v>
      </c>
      <c r="B21" s="106" t="s">
        <v>139</v>
      </c>
      <c r="C21" s="107">
        <v>179</v>
      </c>
      <c r="D21" s="107">
        <v>12</v>
      </c>
      <c r="E21" s="107">
        <v>1</v>
      </c>
      <c r="F21" s="107">
        <v>1</v>
      </c>
      <c r="G21" s="107">
        <v>30.6</v>
      </c>
      <c r="H21" s="123">
        <v>50</v>
      </c>
      <c r="I21" s="109">
        <f t="shared" si="0"/>
        <v>80.6</v>
      </c>
    </row>
    <row r="22" spans="1:9" ht="14.25">
      <c r="A22" s="105">
        <v>6</v>
      </c>
      <c r="B22" s="106" t="s">
        <v>140</v>
      </c>
      <c r="C22" s="107">
        <v>265</v>
      </c>
      <c r="D22" s="107">
        <v>12</v>
      </c>
      <c r="E22" s="107">
        <v>1</v>
      </c>
      <c r="F22" s="107">
        <v>1</v>
      </c>
      <c r="G22" s="107">
        <v>40.2</v>
      </c>
      <c r="H22" s="123"/>
      <c r="I22" s="109">
        <f t="shared" si="0"/>
        <v>40.2</v>
      </c>
    </row>
    <row r="23" spans="1:9" ht="14.25">
      <c r="A23" s="105">
        <v>7</v>
      </c>
      <c r="B23" s="106" t="s">
        <v>141</v>
      </c>
      <c r="C23" s="107">
        <v>255</v>
      </c>
      <c r="D23" s="107">
        <v>14</v>
      </c>
      <c r="E23" s="107">
        <v>1</v>
      </c>
      <c r="F23" s="107">
        <v>1</v>
      </c>
      <c r="G23" s="107">
        <v>43.5</v>
      </c>
      <c r="H23" s="123">
        <v>40</v>
      </c>
      <c r="I23" s="109">
        <f t="shared" si="0"/>
        <v>83.5</v>
      </c>
    </row>
    <row r="24" spans="1:9" ht="14.25">
      <c r="A24" s="105">
        <v>8</v>
      </c>
      <c r="B24" s="106" t="s">
        <v>142</v>
      </c>
      <c r="C24" s="107">
        <v>285</v>
      </c>
      <c r="D24" s="107">
        <v>22</v>
      </c>
      <c r="E24" s="107">
        <v>1</v>
      </c>
      <c r="F24" s="107">
        <v>1</v>
      </c>
      <c r="G24" s="107">
        <v>47.6</v>
      </c>
      <c r="H24" s="123"/>
      <c r="I24" s="109">
        <f t="shared" si="0"/>
        <v>47.6</v>
      </c>
    </row>
    <row r="25" spans="1:9" ht="14.25">
      <c r="A25" s="105">
        <v>9</v>
      </c>
      <c r="B25" s="106" t="s">
        <v>143</v>
      </c>
      <c r="C25" s="107">
        <v>166</v>
      </c>
      <c r="D25" s="107">
        <v>9</v>
      </c>
      <c r="E25" s="107">
        <v>0.5</v>
      </c>
      <c r="F25" s="107">
        <v>1</v>
      </c>
      <c r="G25" s="107">
        <v>30.2</v>
      </c>
      <c r="H25" s="123">
        <v>50</v>
      </c>
      <c r="I25" s="109">
        <f t="shared" si="0"/>
        <v>80.2</v>
      </c>
    </row>
    <row r="26" spans="1:9" ht="14.25">
      <c r="A26" s="105">
        <v>10</v>
      </c>
      <c r="B26" s="106" t="s">
        <v>144</v>
      </c>
      <c r="C26" s="107">
        <v>150</v>
      </c>
      <c r="D26" s="107">
        <v>11</v>
      </c>
      <c r="E26" s="107">
        <v>1</v>
      </c>
      <c r="F26" s="107">
        <v>1</v>
      </c>
      <c r="G26" s="107">
        <v>27.5</v>
      </c>
      <c r="H26" s="123">
        <v>50</v>
      </c>
      <c r="I26" s="109">
        <f t="shared" si="0"/>
        <v>77.5</v>
      </c>
    </row>
    <row r="27" spans="1:9" ht="14.25">
      <c r="A27" s="105">
        <v>11</v>
      </c>
      <c r="B27" s="106" t="s">
        <v>145</v>
      </c>
      <c r="C27" s="107">
        <v>175</v>
      </c>
      <c r="D27" s="107">
        <v>12</v>
      </c>
      <c r="E27" s="107">
        <v>1</v>
      </c>
      <c r="F27" s="107">
        <v>1</v>
      </c>
      <c r="G27" s="107">
        <v>30.2</v>
      </c>
      <c r="H27" s="123">
        <v>50</v>
      </c>
      <c r="I27" s="109">
        <f t="shared" si="0"/>
        <v>80.2</v>
      </c>
    </row>
    <row r="28" spans="1:9" ht="14.25">
      <c r="A28" s="105">
        <v>12</v>
      </c>
      <c r="B28" s="106" t="s">
        <v>146</v>
      </c>
      <c r="C28" s="107">
        <v>159</v>
      </c>
      <c r="D28" s="107">
        <v>12</v>
      </c>
      <c r="E28" s="107">
        <v>0.5</v>
      </c>
      <c r="F28" s="107">
        <v>1</v>
      </c>
      <c r="G28" s="107">
        <v>28.4</v>
      </c>
      <c r="H28" s="123">
        <v>40</v>
      </c>
      <c r="I28" s="109">
        <f t="shared" si="0"/>
        <v>68.4</v>
      </c>
    </row>
    <row r="29" spans="1:9" ht="14.25">
      <c r="A29" s="105">
        <v>13</v>
      </c>
      <c r="B29" s="106" t="s">
        <v>147</v>
      </c>
      <c r="C29" s="107">
        <v>133</v>
      </c>
      <c r="D29" s="107">
        <v>5</v>
      </c>
      <c r="E29" s="107">
        <v>0.5</v>
      </c>
      <c r="F29" s="107">
        <v>1</v>
      </c>
      <c r="G29" s="107">
        <v>23.7</v>
      </c>
      <c r="H29" s="123">
        <v>40</v>
      </c>
      <c r="I29" s="109">
        <f t="shared" si="0"/>
        <v>63.7</v>
      </c>
    </row>
    <row r="30" spans="1:9" ht="14.25">
      <c r="A30" s="105">
        <v>14</v>
      </c>
      <c r="B30" s="106" t="s">
        <v>148</v>
      </c>
      <c r="C30" s="107">
        <v>114</v>
      </c>
      <c r="D30" s="107">
        <v>14</v>
      </c>
      <c r="E30" s="107">
        <v>1</v>
      </c>
      <c r="F30" s="107">
        <v>1</v>
      </c>
      <c r="G30" s="107">
        <v>21.9</v>
      </c>
      <c r="H30" s="123"/>
      <c r="I30" s="109">
        <f t="shared" si="0"/>
        <v>21.9</v>
      </c>
    </row>
    <row r="31" spans="1:9" ht="14.25">
      <c r="A31" s="105">
        <v>15</v>
      </c>
      <c r="B31" s="106" t="s">
        <v>149</v>
      </c>
      <c r="C31" s="107">
        <v>200</v>
      </c>
      <c r="D31" s="107">
        <v>12</v>
      </c>
      <c r="E31" s="107">
        <v>1</v>
      </c>
      <c r="F31" s="107">
        <v>1</v>
      </c>
      <c r="G31" s="107">
        <v>33.4</v>
      </c>
      <c r="H31" s="123"/>
      <c r="I31" s="109">
        <f t="shared" si="0"/>
        <v>33.4</v>
      </c>
    </row>
    <row r="32" spans="1:9" ht="14.25">
      <c r="A32" s="105">
        <v>16</v>
      </c>
      <c r="B32" s="106" t="s">
        <v>150</v>
      </c>
      <c r="C32" s="107">
        <v>140</v>
      </c>
      <c r="D32" s="107">
        <v>9</v>
      </c>
      <c r="E32" s="107">
        <v>0.5</v>
      </c>
      <c r="F32" s="107">
        <v>1</v>
      </c>
      <c r="G32" s="107">
        <v>25.8</v>
      </c>
      <c r="H32" s="123">
        <v>50</v>
      </c>
      <c r="I32" s="109">
        <f t="shared" si="0"/>
        <v>75.8</v>
      </c>
    </row>
    <row r="33" spans="1:9" ht="14.25">
      <c r="A33" s="105">
        <v>17</v>
      </c>
      <c r="B33" s="106" t="s">
        <v>151</v>
      </c>
      <c r="C33" s="107">
        <v>145</v>
      </c>
      <c r="D33" s="107">
        <v>14</v>
      </c>
      <c r="E33" s="107">
        <v>1</v>
      </c>
      <c r="F33" s="107">
        <v>1</v>
      </c>
      <c r="G33" s="107">
        <v>26.1</v>
      </c>
      <c r="H33" s="123">
        <v>50</v>
      </c>
      <c r="I33" s="109">
        <f t="shared" si="0"/>
        <v>76.1</v>
      </c>
    </row>
    <row r="34" spans="1:9" ht="15" thickBot="1">
      <c r="A34" s="110">
        <v>18</v>
      </c>
      <c r="B34" s="111" t="s">
        <v>152</v>
      </c>
      <c r="C34" s="112">
        <v>168</v>
      </c>
      <c r="D34" s="112">
        <v>11</v>
      </c>
      <c r="E34" s="112">
        <v>1</v>
      </c>
      <c r="F34" s="112">
        <v>1</v>
      </c>
      <c r="G34" s="112">
        <v>29</v>
      </c>
      <c r="H34" s="124"/>
      <c r="I34" s="109">
        <f t="shared" si="0"/>
        <v>29</v>
      </c>
    </row>
    <row r="35" spans="1:9" ht="15" thickBot="1">
      <c r="A35" s="114"/>
      <c r="B35" s="115" t="s">
        <v>101</v>
      </c>
      <c r="C35" s="116">
        <f aca="true" t="shared" si="2" ref="C35:I35">SUM(C17:C34)</f>
        <v>3307</v>
      </c>
      <c r="D35" s="116">
        <f t="shared" si="2"/>
        <v>236</v>
      </c>
      <c r="E35" s="116">
        <f t="shared" si="2"/>
        <v>15.5</v>
      </c>
      <c r="F35" s="116">
        <f t="shared" si="2"/>
        <v>18</v>
      </c>
      <c r="G35" s="116">
        <f t="shared" si="2"/>
        <v>566.8</v>
      </c>
      <c r="H35" s="125">
        <f t="shared" si="2"/>
        <v>500</v>
      </c>
      <c r="I35" s="118">
        <f t="shared" si="2"/>
        <v>1066.8</v>
      </c>
    </row>
    <row r="36" spans="1:9" ht="15" thickBot="1">
      <c r="A36" s="126">
        <v>1</v>
      </c>
      <c r="B36" s="127" t="s">
        <v>102</v>
      </c>
      <c r="C36" s="128">
        <v>271</v>
      </c>
      <c r="D36" s="128">
        <v>12</v>
      </c>
      <c r="E36" s="128">
        <v>0.5</v>
      </c>
      <c r="F36" s="128">
        <v>1</v>
      </c>
      <c r="G36" s="128">
        <v>34.3</v>
      </c>
      <c r="H36" s="129">
        <v>40</v>
      </c>
      <c r="I36" s="109">
        <f t="shared" si="0"/>
        <v>74.3</v>
      </c>
    </row>
    <row r="37" spans="1:9" ht="15" thickBot="1">
      <c r="A37" s="114"/>
      <c r="B37" s="115" t="s">
        <v>153</v>
      </c>
      <c r="C37" s="116">
        <f aca="true" t="shared" si="3" ref="C37:I37">SUM(C36)</f>
        <v>271</v>
      </c>
      <c r="D37" s="116">
        <f t="shared" si="3"/>
        <v>12</v>
      </c>
      <c r="E37" s="116">
        <f t="shared" si="3"/>
        <v>0.5</v>
      </c>
      <c r="F37" s="116">
        <f t="shared" si="3"/>
        <v>1</v>
      </c>
      <c r="G37" s="116">
        <f t="shared" si="3"/>
        <v>34.3</v>
      </c>
      <c r="H37" s="125">
        <f t="shared" si="3"/>
        <v>40</v>
      </c>
      <c r="I37" s="118">
        <f t="shared" si="3"/>
        <v>74.3</v>
      </c>
    </row>
    <row r="38" spans="1:9" ht="15" thickBot="1">
      <c r="A38" s="130"/>
      <c r="B38" s="131" t="s">
        <v>154</v>
      </c>
      <c r="C38" s="132">
        <f aca="true" t="shared" si="4" ref="C38:I38">C16+C35+C37</f>
        <v>9170</v>
      </c>
      <c r="D38" s="132">
        <f t="shared" si="4"/>
        <v>493</v>
      </c>
      <c r="E38" s="132">
        <f t="shared" si="4"/>
        <v>30</v>
      </c>
      <c r="F38" s="132">
        <f t="shared" si="4"/>
        <v>29</v>
      </c>
      <c r="G38" s="133">
        <f t="shared" si="4"/>
        <v>1479.6999999999998</v>
      </c>
      <c r="H38" s="134">
        <f t="shared" si="4"/>
        <v>540</v>
      </c>
      <c r="I38" s="135">
        <f>I16+I35+I37</f>
        <v>2019.6999999999998</v>
      </c>
    </row>
    <row r="39" spans="1:9" ht="13.5" thickBot="1">
      <c r="A39" s="110">
        <v>1</v>
      </c>
      <c r="B39" s="136" t="s">
        <v>155</v>
      </c>
      <c r="C39" s="137">
        <v>76</v>
      </c>
      <c r="D39" s="137">
        <v>0</v>
      </c>
      <c r="E39" s="137">
        <v>0</v>
      </c>
      <c r="F39" s="137">
        <v>0</v>
      </c>
      <c r="G39" s="137">
        <v>20.1</v>
      </c>
      <c r="H39" s="137"/>
      <c r="I39" s="138">
        <v>20.1</v>
      </c>
    </row>
    <row r="40" spans="1:9" ht="13.5" thickBot="1">
      <c r="A40" s="114"/>
      <c r="B40" s="115" t="s">
        <v>39</v>
      </c>
      <c r="C40" s="117">
        <v>76</v>
      </c>
      <c r="D40" s="117">
        <v>0</v>
      </c>
      <c r="E40" s="117">
        <v>0</v>
      </c>
      <c r="F40" s="117">
        <v>0</v>
      </c>
      <c r="G40" s="117">
        <f>SUM(G39)</f>
        <v>20.1</v>
      </c>
      <c r="H40" s="117">
        <f>SUM(H39)</f>
        <v>0</v>
      </c>
      <c r="I40" s="118">
        <f>SUM(I39)</f>
        <v>20.1</v>
      </c>
    </row>
    <row r="41" spans="1:9" ht="12.75">
      <c r="A41" s="119">
        <v>1</v>
      </c>
      <c r="B41" s="139" t="s">
        <v>156</v>
      </c>
      <c r="C41" s="140">
        <v>189</v>
      </c>
      <c r="D41" s="140">
        <v>0</v>
      </c>
      <c r="E41" s="140">
        <v>0</v>
      </c>
      <c r="F41" s="140">
        <v>0</v>
      </c>
      <c r="G41" s="140">
        <v>33</v>
      </c>
      <c r="H41" s="140"/>
      <c r="I41" s="141">
        <v>33</v>
      </c>
    </row>
    <row r="42" spans="1:9" ht="12.75">
      <c r="A42" s="105">
        <v>2</v>
      </c>
      <c r="B42" s="142" t="s">
        <v>157</v>
      </c>
      <c r="C42" s="143">
        <v>197</v>
      </c>
      <c r="D42" s="140">
        <v>0</v>
      </c>
      <c r="E42" s="140">
        <v>0</v>
      </c>
      <c r="F42" s="140">
        <v>0</v>
      </c>
      <c r="G42" s="143">
        <v>32</v>
      </c>
      <c r="H42" s="143"/>
      <c r="I42" s="109">
        <v>32</v>
      </c>
    </row>
    <row r="43" spans="1:9" ht="12.75">
      <c r="A43" s="105">
        <v>3</v>
      </c>
      <c r="B43" s="142" t="s">
        <v>158</v>
      </c>
      <c r="C43" s="143">
        <v>258</v>
      </c>
      <c r="D43" s="140">
        <v>0</v>
      </c>
      <c r="E43" s="140">
        <v>0</v>
      </c>
      <c r="F43" s="140">
        <v>0</v>
      </c>
      <c r="G43" s="143">
        <v>39.9</v>
      </c>
      <c r="H43" s="143"/>
      <c r="I43" s="109">
        <v>39.9</v>
      </c>
    </row>
    <row r="44" spans="1:9" ht="12.75">
      <c r="A44" s="105">
        <v>4</v>
      </c>
      <c r="B44" s="142" t="s">
        <v>159</v>
      </c>
      <c r="C44" s="143">
        <v>332</v>
      </c>
      <c r="D44" s="140">
        <v>0</v>
      </c>
      <c r="E44" s="140">
        <v>0</v>
      </c>
      <c r="F44" s="140">
        <v>0</v>
      </c>
      <c r="G44" s="143">
        <v>48.7</v>
      </c>
      <c r="H44" s="143"/>
      <c r="I44" s="109">
        <v>48.7</v>
      </c>
    </row>
    <row r="45" spans="1:9" ht="12.75">
      <c r="A45" s="105">
        <v>5</v>
      </c>
      <c r="B45" s="142" t="s">
        <v>160</v>
      </c>
      <c r="C45" s="143">
        <v>182</v>
      </c>
      <c r="D45" s="140">
        <v>0</v>
      </c>
      <c r="E45" s="140">
        <v>0</v>
      </c>
      <c r="F45" s="140">
        <v>0</v>
      </c>
      <c r="G45" s="143">
        <v>31.9</v>
      </c>
      <c r="H45" s="143"/>
      <c r="I45" s="109">
        <v>31.9</v>
      </c>
    </row>
    <row r="46" spans="1:9" ht="12.75">
      <c r="A46" s="105">
        <v>6</v>
      </c>
      <c r="B46" s="142" t="s">
        <v>161</v>
      </c>
      <c r="C46" s="143">
        <v>169</v>
      </c>
      <c r="D46" s="140">
        <v>0</v>
      </c>
      <c r="E46" s="140">
        <v>0</v>
      </c>
      <c r="F46" s="140">
        <v>0</v>
      </c>
      <c r="G46" s="143">
        <v>27</v>
      </c>
      <c r="H46" s="143"/>
      <c r="I46" s="109">
        <v>27</v>
      </c>
    </row>
    <row r="47" spans="1:9" ht="12.75">
      <c r="A47" s="105">
        <v>7</v>
      </c>
      <c r="B47" s="142" t="s">
        <v>162</v>
      </c>
      <c r="C47" s="143">
        <v>190</v>
      </c>
      <c r="D47" s="140">
        <v>0</v>
      </c>
      <c r="E47" s="140">
        <v>0</v>
      </c>
      <c r="F47" s="140">
        <v>0</v>
      </c>
      <c r="G47" s="143">
        <v>30.9</v>
      </c>
      <c r="H47" s="143"/>
      <c r="I47" s="109">
        <v>30.9</v>
      </c>
    </row>
    <row r="48" spans="1:9" ht="12.75">
      <c r="A48" s="105">
        <v>8</v>
      </c>
      <c r="B48" s="142" t="s">
        <v>163</v>
      </c>
      <c r="C48" s="143">
        <v>125</v>
      </c>
      <c r="D48" s="140">
        <v>0</v>
      </c>
      <c r="E48" s="140">
        <v>0</v>
      </c>
      <c r="F48" s="140">
        <v>0</v>
      </c>
      <c r="G48" s="143">
        <v>24.8</v>
      </c>
      <c r="H48" s="143"/>
      <c r="I48" s="109">
        <v>24.8</v>
      </c>
    </row>
    <row r="49" spans="1:9" ht="12.75">
      <c r="A49" s="105">
        <v>9</v>
      </c>
      <c r="B49" s="142" t="s">
        <v>164</v>
      </c>
      <c r="C49" s="143">
        <v>117</v>
      </c>
      <c r="D49" s="140">
        <v>0</v>
      </c>
      <c r="E49" s="140">
        <v>0</v>
      </c>
      <c r="F49" s="140">
        <v>0</v>
      </c>
      <c r="G49" s="143">
        <v>25.2</v>
      </c>
      <c r="H49" s="143"/>
      <c r="I49" s="109">
        <v>25.2</v>
      </c>
    </row>
    <row r="50" spans="1:9" ht="12.75">
      <c r="A50" s="105">
        <v>10</v>
      </c>
      <c r="B50" s="142" t="s">
        <v>165</v>
      </c>
      <c r="C50" s="143">
        <v>125</v>
      </c>
      <c r="D50" s="140">
        <v>0</v>
      </c>
      <c r="E50" s="140">
        <v>0</v>
      </c>
      <c r="F50" s="140">
        <v>0</v>
      </c>
      <c r="G50" s="143">
        <v>25.5</v>
      </c>
      <c r="H50" s="143"/>
      <c r="I50" s="109">
        <v>25.5</v>
      </c>
    </row>
    <row r="51" spans="1:9" ht="12.75">
      <c r="A51" s="105">
        <v>11</v>
      </c>
      <c r="B51" s="142" t="s">
        <v>166</v>
      </c>
      <c r="C51" s="143">
        <v>73</v>
      </c>
      <c r="D51" s="140">
        <v>0</v>
      </c>
      <c r="E51" s="140">
        <v>0</v>
      </c>
      <c r="F51" s="140">
        <v>0</v>
      </c>
      <c r="G51" s="143">
        <v>18.4</v>
      </c>
      <c r="H51" s="143"/>
      <c r="I51" s="109">
        <v>18.4</v>
      </c>
    </row>
    <row r="52" spans="1:9" ht="12.75">
      <c r="A52" s="105">
        <v>12</v>
      </c>
      <c r="B52" s="142" t="s">
        <v>167</v>
      </c>
      <c r="C52" s="143">
        <v>97</v>
      </c>
      <c r="D52" s="140">
        <v>0</v>
      </c>
      <c r="E52" s="140">
        <v>0</v>
      </c>
      <c r="F52" s="140">
        <v>0</v>
      </c>
      <c r="G52" s="143">
        <v>20</v>
      </c>
      <c r="H52" s="143"/>
      <c r="I52" s="109">
        <v>20</v>
      </c>
    </row>
    <row r="53" spans="1:9" ht="12.75">
      <c r="A53" s="105">
        <v>13</v>
      </c>
      <c r="B53" s="142" t="s">
        <v>168</v>
      </c>
      <c r="C53" s="143">
        <v>95</v>
      </c>
      <c r="D53" s="140">
        <v>0</v>
      </c>
      <c r="E53" s="140">
        <v>0</v>
      </c>
      <c r="F53" s="140">
        <v>0</v>
      </c>
      <c r="G53" s="143">
        <v>18.6</v>
      </c>
      <c r="H53" s="143"/>
      <c r="I53" s="109">
        <v>18.6</v>
      </c>
    </row>
    <row r="54" spans="1:9" ht="13.5" thickBot="1">
      <c r="A54" s="110">
        <v>14</v>
      </c>
      <c r="B54" s="136" t="s">
        <v>169</v>
      </c>
      <c r="C54" s="137">
        <v>117</v>
      </c>
      <c r="D54" s="144">
        <v>0</v>
      </c>
      <c r="E54" s="144">
        <v>0</v>
      </c>
      <c r="F54" s="144">
        <v>0</v>
      </c>
      <c r="G54" s="137">
        <v>21.2</v>
      </c>
      <c r="H54" s="137"/>
      <c r="I54" s="138">
        <v>21.2</v>
      </c>
    </row>
    <row r="55" spans="1:9" ht="13.5" thickBot="1">
      <c r="A55" s="114"/>
      <c r="B55" s="115" t="s">
        <v>101</v>
      </c>
      <c r="C55" s="117">
        <f>SUM(C41:C54)</f>
        <v>2266</v>
      </c>
      <c r="D55" s="145">
        <v>0</v>
      </c>
      <c r="E55" s="145">
        <v>0</v>
      </c>
      <c r="F55" s="145">
        <v>0</v>
      </c>
      <c r="G55" s="117">
        <f>SUM(G41:G54)</f>
        <v>397.1</v>
      </c>
      <c r="H55" s="117">
        <f>SUM(H41:H54)</f>
        <v>0</v>
      </c>
      <c r="I55" s="118">
        <f>SUM(I41:I54)</f>
        <v>397.1</v>
      </c>
    </row>
    <row r="56" spans="1:9" ht="12.75">
      <c r="A56" s="119">
        <v>1</v>
      </c>
      <c r="B56" s="146" t="s">
        <v>170</v>
      </c>
      <c r="C56" s="147">
        <v>30</v>
      </c>
      <c r="D56" s="140">
        <v>0</v>
      </c>
      <c r="E56" s="140">
        <v>0</v>
      </c>
      <c r="F56" s="140">
        <v>0</v>
      </c>
      <c r="G56" s="147">
        <v>8.7</v>
      </c>
      <c r="H56" s="147"/>
      <c r="I56" s="148">
        <v>8.7</v>
      </c>
    </row>
    <row r="57" spans="1:9" ht="12.75">
      <c r="A57" s="105">
        <v>2</v>
      </c>
      <c r="B57" s="149" t="s">
        <v>171</v>
      </c>
      <c r="C57" s="150">
        <v>64</v>
      </c>
      <c r="D57" s="140">
        <v>0</v>
      </c>
      <c r="E57" s="140">
        <v>0</v>
      </c>
      <c r="F57" s="140">
        <v>0</v>
      </c>
      <c r="G57" s="150">
        <v>12.7</v>
      </c>
      <c r="H57" s="150"/>
      <c r="I57" s="151">
        <v>12.7</v>
      </c>
    </row>
    <row r="58" spans="1:9" ht="12.75">
      <c r="A58" s="105">
        <v>3</v>
      </c>
      <c r="B58" s="149" t="s">
        <v>172</v>
      </c>
      <c r="C58" s="150">
        <v>28</v>
      </c>
      <c r="D58" s="140">
        <v>0</v>
      </c>
      <c r="E58" s="140">
        <v>0</v>
      </c>
      <c r="F58" s="140">
        <v>0</v>
      </c>
      <c r="G58" s="150">
        <v>6.7</v>
      </c>
      <c r="H58" s="150"/>
      <c r="I58" s="151">
        <v>6.7</v>
      </c>
    </row>
    <row r="59" spans="1:9" ht="13.5" thickBot="1">
      <c r="A59" s="110">
        <v>4</v>
      </c>
      <c r="B59" s="152" t="s">
        <v>173</v>
      </c>
      <c r="C59" s="153">
        <v>23</v>
      </c>
      <c r="D59" s="144">
        <v>0</v>
      </c>
      <c r="E59" s="144">
        <v>0</v>
      </c>
      <c r="F59" s="144">
        <v>0</v>
      </c>
      <c r="G59" s="153">
        <v>7</v>
      </c>
      <c r="H59" s="153"/>
      <c r="I59" s="154">
        <v>7</v>
      </c>
    </row>
    <row r="60" spans="1:9" ht="13.5" thickBot="1">
      <c r="A60" s="114"/>
      <c r="B60" s="155" t="s">
        <v>174</v>
      </c>
      <c r="C60" s="156">
        <f>SUM(C56:C59)</f>
        <v>145</v>
      </c>
      <c r="D60" s="145">
        <v>0</v>
      </c>
      <c r="E60" s="145">
        <v>0</v>
      </c>
      <c r="F60" s="145">
        <v>0</v>
      </c>
      <c r="G60" s="117">
        <f>SUM(G56:G59)</f>
        <v>35.099999999999994</v>
      </c>
      <c r="H60" s="117">
        <f>SUM(H56:H59)</f>
        <v>0</v>
      </c>
      <c r="I60" s="118">
        <f>SUM(I56:I59)</f>
        <v>35.099999999999994</v>
      </c>
    </row>
    <row r="61" spans="1:9" ht="13.5" thickBot="1">
      <c r="A61" s="157"/>
      <c r="B61" s="158" t="s">
        <v>175</v>
      </c>
      <c r="C61" s="159">
        <f>C55+C60</f>
        <v>2411</v>
      </c>
      <c r="D61" s="159">
        <f>D55+D60</f>
        <v>0</v>
      </c>
      <c r="E61" s="159">
        <f>E55+E60</f>
        <v>0</v>
      </c>
      <c r="F61" s="159">
        <f>F55+F60</f>
        <v>0</v>
      </c>
      <c r="G61" s="159">
        <f>G40+G55+G60</f>
        <v>452.30000000000007</v>
      </c>
      <c r="H61" s="159">
        <f>H40+H55+H60</f>
        <v>0</v>
      </c>
      <c r="I61" s="160">
        <f>I40+I55+I60</f>
        <v>452.30000000000007</v>
      </c>
    </row>
    <row r="62" spans="1:9" ht="16.5" thickBot="1">
      <c r="A62" s="161"/>
      <c r="B62" s="162" t="s">
        <v>176</v>
      </c>
      <c r="C62" s="163">
        <f aca="true" t="shared" si="5" ref="C62:I62">C38+C61</f>
        <v>11581</v>
      </c>
      <c r="D62" s="163">
        <f t="shared" si="5"/>
        <v>493</v>
      </c>
      <c r="E62" s="163">
        <f t="shared" si="5"/>
        <v>30</v>
      </c>
      <c r="F62" s="163">
        <f t="shared" si="5"/>
        <v>29</v>
      </c>
      <c r="G62" s="164">
        <f t="shared" si="5"/>
        <v>1932</v>
      </c>
      <c r="H62" s="164">
        <f t="shared" si="5"/>
        <v>540</v>
      </c>
      <c r="I62" s="165">
        <f>I38+I61</f>
        <v>2472</v>
      </c>
    </row>
  </sheetData>
  <sheetProtection/>
  <mergeCells count="1">
    <mergeCell ref="C1:F1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2015-02-16T15:48:56Z</dcterms:created>
  <dcterms:modified xsi:type="dcterms:W3CDTF">2015-02-16T15:52:04Z</dcterms:modified>
  <cp:category/>
  <cp:version/>
  <cp:contentType/>
  <cp:contentStatus/>
</cp:coreProperties>
</file>